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https://ofgemcloud-my.sharepoint.com/personal/nordin_zaoui_ofgem_gov_uk/Documents/Desktop/Docs for publication/759/"/>
    </mc:Choice>
  </mc:AlternateContent>
  <xr:revisionPtr revIDLastSave="0" documentId="8_{650987C1-15DF-44F7-AE65-D9726A6DC509}" xr6:coauthVersionLast="47" xr6:coauthVersionMax="47" xr10:uidLastSave="{00000000-0000-0000-0000-000000000000}"/>
  <bookViews>
    <workbookView xWindow="-110" yWindow="-110" windowWidth="19420" windowHeight="10420" xr2:uid="{00000000-000D-0000-FFFF-FFFF00000000}"/>
  </bookViews>
  <sheets>
    <sheet name="Cover Sheet" sheetId="10" r:id="rId1"/>
    <sheet name="CPIH" sheetId="3" r:id="rId2"/>
    <sheet name="Index" sheetId="4" r:id="rId3"/>
    <sheet name="2023-24 Payment" sheetId="5" r:id="rId4"/>
    <sheet name="2024-25 Payment" sheetId="6" r:id="rId5"/>
    <sheet name="2025-26 Payment" sheetId="7" r:id="rId6"/>
    <sheet name="2026-27 Payment" sheetId="8" r:id="rId7"/>
    <sheet name="2027-28 Payment" sheetId="9" r:id="rId8"/>
  </sheets>
  <definedNames>
    <definedName name="_ftnref1" localSheetId="3">'2023-24 Payment'!$A$5</definedName>
    <definedName name="_ftnref1" localSheetId="4">'2024-25 Payment'!$A$5</definedName>
    <definedName name="_ftnref1" localSheetId="5">'2025-26 Payment'!$A$5</definedName>
    <definedName name="_ftnref1" localSheetId="6">'2026-27 Payment'!$A$5</definedName>
    <definedName name="_ftnref1" localSheetId="7">'2027-28 Payment'!$A$5</definedName>
    <definedName name="_ftnref2" localSheetId="3">'2023-24 Payment'!$G$4</definedName>
    <definedName name="_ftnref2" localSheetId="4">'2024-25 Payment'!$G$4</definedName>
    <definedName name="_ftnref2" localSheetId="5">'2025-26 Payment'!$G$4</definedName>
    <definedName name="_ftnref2" localSheetId="6">'2026-27 Payment'!$G$4</definedName>
    <definedName name="_ftnref2" localSheetId="7">'2027-28 Payment'!$G$4</definedName>
    <definedName name="_xlnm.Print_Area" localSheetId="3">'2023-24 Payment'!$A$1:$H$94</definedName>
    <definedName name="_xlnm.Print_Area" localSheetId="4">'2024-25 Payment'!$A$1:$H$94</definedName>
    <definedName name="_xlnm.Print_Area" localSheetId="5">'2025-26 Payment'!$A$1:$H$94</definedName>
    <definedName name="_xlnm.Print_Area" localSheetId="6">'2026-27 Payment'!$A$1:$H$94</definedName>
    <definedName name="_xlnm.Print_Area" localSheetId="7">'2027-28 Payment'!$A$1:$H$94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E7" i="6" s="1"/>
  <c r="E10" i="6" l="1"/>
  <c r="E9" i="6"/>
  <c r="E8" i="6"/>
  <c r="E13" i="6"/>
  <c r="E12" i="6"/>
  <c r="E11" i="6"/>
  <c r="E23" i="6"/>
  <c r="E35" i="6"/>
  <c r="E47" i="6"/>
  <c r="E65" i="6"/>
  <c r="E73" i="6"/>
  <c r="E85" i="6"/>
  <c r="E24" i="6"/>
  <c r="E36" i="6"/>
  <c r="E48" i="6"/>
  <c r="E66" i="6"/>
  <c r="E78" i="6"/>
  <c r="E86" i="6"/>
  <c r="E25" i="6"/>
  <c r="E67" i="6"/>
  <c r="E79" i="6"/>
  <c r="E87" i="6"/>
  <c r="E55" i="6"/>
  <c r="E18" i="6"/>
  <c r="E26" i="6"/>
  <c r="E38" i="6"/>
  <c r="E56" i="6"/>
  <c r="E68" i="6"/>
  <c r="E80" i="6"/>
  <c r="E88" i="6"/>
  <c r="E37" i="6"/>
  <c r="E19" i="6"/>
  <c r="E27" i="6"/>
  <c r="E39" i="6"/>
  <c r="E57" i="6"/>
  <c r="E69" i="6"/>
  <c r="E81" i="6"/>
  <c r="E89" i="6"/>
  <c r="E20" i="6"/>
  <c r="E28" i="6"/>
  <c r="E40" i="6"/>
  <c r="E58" i="6"/>
  <c r="E70" i="6"/>
  <c r="E82" i="6"/>
  <c r="E90" i="6"/>
  <c r="E21" i="6"/>
  <c r="E29" i="6"/>
  <c r="E41" i="6"/>
  <c r="E59" i="6"/>
  <c r="E71" i="6"/>
  <c r="E83" i="6"/>
  <c r="E91" i="6"/>
  <c r="E22" i="6"/>
  <c r="E34" i="6"/>
  <c r="E46" i="6"/>
  <c r="E64" i="6"/>
  <c r="E72" i="6"/>
  <c r="E84" i="6"/>
  <c r="E92" i="6"/>
  <c r="B5" i="4"/>
  <c r="B6" i="4" l="1"/>
  <c r="E7" i="8" s="1"/>
  <c r="E88" i="7"/>
  <c r="E80" i="7"/>
  <c r="E68" i="7"/>
  <c r="E56" i="7"/>
  <c r="E38" i="7"/>
  <c r="E26" i="7"/>
  <c r="E18" i="7"/>
  <c r="E79" i="7"/>
  <c r="E55" i="7"/>
  <c r="E86" i="7"/>
  <c r="E78" i="7"/>
  <c r="E66" i="7"/>
  <c r="E48" i="7"/>
  <c r="E36" i="7"/>
  <c r="E24" i="7"/>
  <c r="E12" i="7"/>
  <c r="E85" i="7"/>
  <c r="E73" i="7"/>
  <c r="E65" i="7"/>
  <c r="E47" i="7"/>
  <c r="E35" i="7"/>
  <c r="E23" i="7"/>
  <c r="E11" i="7"/>
  <c r="E92" i="7"/>
  <c r="E84" i="7"/>
  <c r="E72" i="7"/>
  <c r="E64" i="7"/>
  <c r="E46" i="7"/>
  <c r="E34" i="7"/>
  <c r="E22" i="7"/>
  <c r="E10" i="7"/>
  <c r="E67" i="7"/>
  <c r="E91" i="7"/>
  <c r="E83" i="7"/>
  <c r="E71" i="7"/>
  <c r="E59" i="7"/>
  <c r="E41" i="7"/>
  <c r="E29" i="7"/>
  <c r="E21" i="7"/>
  <c r="E9" i="7"/>
  <c r="E89" i="7"/>
  <c r="E69" i="7"/>
  <c r="E39" i="7"/>
  <c r="E19" i="7"/>
  <c r="E87" i="7"/>
  <c r="E25" i="7"/>
  <c r="E90" i="7"/>
  <c r="E82" i="7"/>
  <c r="E70" i="7"/>
  <c r="E58" i="7"/>
  <c r="E40" i="7"/>
  <c r="E28" i="7"/>
  <c r="E20" i="7"/>
  <c r="E8" i="7"/>
  <c r="E81" i="7"/>
  <c r="E57" i="7"/>
  <c r="E27" i="7"/>
  <c r="E7" i="7"/>
  <c r="E37" i="7"/>
  <c r="E13" i="7"/>
  <c r="E85" i="8" l="1"/>
  <c r="E73" i="8"/>
  <c r="E65" i="8"/>
  <c r="E47" i="8"/>
  <c r="E35" i="8"/>
  <c r="E23" i="8"/>
  <c r="E11" i="8"/>
  <c r="E92" i="8"/>
  <c r="E64" i="8"/>
  <c r="E46" i="8"/>
  <c r="E34" i="8"/>
  <c r="E22" i="8"/>
  <c r="E91" i="8"/>
  <c r="E83" i="8"/>
  <c r="E71" i="8"/>
  <c r="E59" i="8"/>
  <c r="E41" i="8"/>
  <c r="E29" i="8"/>
  <c r="E21" i="8"/>
  <c r="E9" i="8"/>
  <c r="E90" i="8"/>
  <c r="E82" i="8"/>
  <c r="E70" i="8"/>
  <c r="E58" i="8"/>
  <c r="E40" i="8"/>
  <c r="E28" i="8"/>
  <c r="E20" i="8"/>
  <c r="E8" i="8"/>
  <c r="E89" i="8"/>
  <c r="E81" i="8"/>
  <c r="E69" i="8"/>
  <c r="E57" i="8"/>
  <c r="E39" i="8"/>
  <c r="E27" i="8"/>
  <c r="E19" i="8"/>
  <c r="E88" i="8"/>
  <c r="E80" i="8"/>
  <c r="E68" i="8"/>
  <c r="E56" i="8"/>
  <c r="E38" i="8"/>
  <c r="E26" i="8"/>
  <c r="E18" i="8"/>
  <c r="E78" i="8"/>
  <c r="E48" i="8"/>
  <c r="E12" i="8"/>
  <c r="E84" i="8"/>
  <c r="E87" i="8"/>
  <c r="E79" i="8"/>
  <c r="E67" i="8"/>
  <c r="E55" i="8"/>
  <c r="E37" i="8"/>
  <c r="E25" i="8"/>
  <c r="E13" i="8"/>
  <c r="E86" i="8"/>
  <c r="E66" i="8"/>
  <c r="E36" i="8"/>
  <c r="E24" i="8"/>
  <c r="E72" i="8"/>
  <c r="E10" i="8"/>
  <c r="B7" i="4"/>
  <c r="E19" i="9" s="1"/>
  <c r="E11" i="9" l="1"/>
  <c r="E18" i="9"/>
  <c r="E23" i="9"/>
  <c r="E26" i="9"/>
  <c r="E20" i="9"/>
  <c r="E7" i="9"/>
  <c r="E28" i="9"/>
  <c r="E9" i="9"/>
  <c r="E21" i="9"/>
  <c r="E27" i="9"/>
  <c r="E12" i="9"/>
  <c r="E22" i="9"/>
  <c r="E24" i="9"/>
  <c r="E10" i="9"/>
  <c r="E8" i="9"/>
  <c r="E13" i="9"/>
  <c r="E29" i="9"/>
  <c r="E25" i="9"/>
  <c r="E92" i="9"/>
  <c r="E84" i="9"/>
  <c r="E72" i="9"/>
  <c r="E64" i="9"/>
  <c r="E46" i="9"/>
  <c r="E34" i="9"/>
  <c r="E91" i="9"/>
  <c r="E83" i="9"/>
  <c r="E71" i="9"/>
  <c r="E59" i="9"/>
  <c r="E41" i="9"/>
  <c r="E90" i="9"/>
  <c r="E82" i="9"/>
  <c r="E70" i="9"/>
  <c r="E58" i="9"/>
  <c r="E40" i="9"/>
  <c r="E89" i="9"/>
  <c r="E81" i="9"/>
  <c r="E69" i="9"/>
  <c r="E57" i="9"/>
  <c r="E39" i="9"/>
  <c r="E88" i="9"/>
  <c r="E80" i="9"/>
  <c r="E68" i="9"/>
  <c r="E56" i="9"/>
  <c r="E38" i="9"/>
  <c r="E87" i="9"/>
  <c r="E79" i="9"/>
  <c r="E67" i="9"/>
  <c r="E55" i="9"/>
  <c r="E37" i="9"/>
  <c r="E73" i="9"/>
  <c r="E65" i="9"/>
  <c r="E35" i="9"/>
  <c r="E86" i="9"/>
  <c r="E78" i="9"/>
  <c r="E66" i="9"/>
  <c r="E48" i="9"/>
  <c r="E36" i="9"/>
  <c r="E85" i="9"/>
  <c r="E47" i="9"/>
</calcChain>
</file>

<file path=xl/sharedStrings.xml><?xml version="1.0" encoding="utf-8"?>
<sst xmlns="http://schemas.openxmlformats.org/spreadsheetml/2006/main" count="1958" uniqueCount="230">
  <si>
    <t>Annual CPIH published by the Office for National Statistics</t>
  </si>
  <si>
    <t>CPIH ANNUAL RATE 00: ALL ITEMS 2015=100 - Office for National Statistics (ons.gov.uk)</t>
  </si>
  <si>
    <t>Month</t>
  </si>
  <si>
    <t>CPIH</t>
  </si>
  <si>
    <t>2023 JAN</t>
  </si>
  <si>
    <t>2024 JAN</t>
  </si>
  <si>
    <t>2025 JAN</t>
  </si>
  <si>
    <t>2026 JAN</t>
  </si>
  <si>
    <t>2027 JAN</t>
  </si>
  <si>
    <t>Indexation factor for payment levels adjustment from 2023</t>
  </si>
  <si>
    <t>Regulatory Year</t>
  </si>
  <si>
    <t>Indexation Factor</t>
  </si>
  <si>
    <t>2024/25</t>
  </si>
  <si>
    <t>2025/26</t>
  </si>
  <si>
    <t>2026/27</t>
  </si>
  <si>
    <t>2027/28</t>
  </si>
  <si>
    <t>Tables of Standards for Regulatory Year 2023/24 (effective 1 October 2023)</t>
  </si>
  <si>
    <t>Tables of SLC 15A standards</t>
  </si>
  <si>
    <t>SLC 15A - Metered Quotation Standards</t>
  </si>
  <si>
    <t>Reporting code
(ECGS number)</t>
  </si>
  <si>
    <t>Service</t>
  </si>
  <si>
    <t>Performance Level</t>
  </si>
  <si>
    <t>Payment to Customer</t>
  </si>
  <si>
    <t>Regulation Reference</t>
  </si>
  <si>
    <t>1A</t>
  </si>
  <si>
    <t>Provision of budget estimate &lt;1MVA</t>
  </si>
  <si>
    <t>Within 10 Working Days</t>
  </si>
  <si>
    <t>£</t>
  </si>
  <si>
    <t>- One off payment</t>
  </si>
  <si>
    <t>4(2)</t>
  </si>
  <si>
    <t>1B</t>
  </si>
  <si>
    <r>
      <t xml:space="preserve">Provision of budget estimate </t>
    </r>
    <r>
      <rPr>
        <sz val="11"/>
        <color theme="1"/>
        <rFont val="Calibri"/>
        <family val="2"/>
      </rPr>
      <t>≥</t>
    </r>
    <r>
      <rPr>
        <sz val="11"/>
        <color theme="1"/>
        <rFont val="Calibri"/>
        <family val="2"/>
        <scheme val="minor"/>
      </rPr>
      <t>1MVA</t>
    </r>
  </si>
  <si>
    <t>Within 20 Working Days</t>
  </si>
  <si>
    <t>4(3)</t>
  </si>
  <si>
    <t>2A</t>
  </si>
  <si>
    <t>Provision of a quotation for a single LV single phase service connection</t>
  </si>
  <si>
    <t>Within 5 Working Days</t>
  </si>
  <si>
    <t>for each Working Day after the end of the prescribed period up to and including the day on which the quotation is dispatched</t>
  </si>
  <si>
    <t>5(2)</t>
  </si>
  <si>
    <t>2B</t>
  </si>
  <si>
    <t>Provision of a quotation for small LV projects:
- 2-4 LV single phase domestic services; or
- for connections to 1-4 LV single phase domestic premises involving an extension to the LV network; or
- a single two or three phase whole current metered connection (not requiring an extension to LV network)</t>
  </si>
  <si>
    <t>Within 15 Working Days</t>
  </si>
  <si>
    <t>5(3)</t>
  </si>
  <si>
    <t>3A</t>
  </si>
  <si>
    <t>Provision of any other LV demand quotation</t>
  </si>
  <si>
    <t>Within 25 Working Days</t>
  </si>
  <si>
    <t>6(2)</t>
  </si>
  <si>
    <t>3B</t>
  </si>
  <si>
    <t>Provision of an HV demand quotation</t>
  </si>
  <si>
    <t>Within 35 Working Days</t>
  </si>
  <si>
    <t>6(3)</t>
  </si>
  <si>
    <t>3C</t>
  </si>
  <si>
    <t>Provision of an EHV demand quotation</t>
  </si>
  <si>
    <t>Within 65 Working Days</t>
  </si>
  <si>
    <t>6(4)</t>
  </si>
  <si>
    <t>SLC 15A - Other Metered Standards</t>
  </si>
  <si>
    <t>4A</t>
  </si>
  <si>
    <t>Contact Customer (post acceptance) about scheduling &lt; 5 LV service connections covered by 2A &amp; 2B</t>
  </si>
  <si>
    <t>Within 7 Working Days</t>
  </si>
  <si>
    <t>for each Working Day after the end of the prescribed period up to and including the day on which contact occurs</t>
  </si>
  <si>
    <t>8(2)</t>
  </si>
  <si>
    <t>4B</t>
  </si>
  <si>
    <t>Contact Customer (post acceptance) about scheduling other LV demand connections</t>
  </si>
  <si>
    <t>9(2)</t>
  </si>
  <si>
    <t>4C</t>
  </si>
  <si>
    <t>Contact Customer (post acceptance) about scheduling HV demand connections</t>
  </si>
  <si>
    <t>9(3)</t>
  </si>
  <si>
    <t>4D</t>
  </si>
  <si>
    <t>Contact Customer (post acceptance) about scheduling EHV demand connections</t>
  </si>
  <si>
    <t>9(4)</t>
  </si>
  <si>
    <t>5</t>
  </si>
  <si>
    <t>Commence LV, HV &amp; EHV demand works on Customer's site</t>
  </si>
  <si>
    <t>In timescale agreed with the Customer</t>
  </si>
  <si>
    <t>for each Working Day after the agreed date up to and including the day on which the works are commenced</t>
  </si>
  <si>
    <t>9(5)</t>
  </si>
  <si>
    <t>6A</t>
  </si>
  <si>
    <t>Complete service connection works</t>
  </si>
  <si>
    <t>for each Working Day after the agreed date up to and including the day on which the works are completed</t>
  </si>
  <si>
    <t>8(3)</t>
  </si>
  <si>
    <t>6B</t>
  </si>
  <si>
    <t>Complete LV works (including phased works)</t>
  </si>
  <si>
    <t>9(6)</t>
  </si>
  <si>
    <t>6C</t>
  </si>
  <si>
    <t>Complete HV works (including phased works)</t>
  </si>
  <si>
    <t>9(7)</t>
  </si>
  <si>
    <t>6D</t>
  </si>
  <si>
    <t>Complete EHV works (including phased works)</t>
  </si>
  <si>
    <t>9(8)</t>
  </si>
  <si>
    <t>7A</t>
  </si>
  <si>
    <t>Complete LV energisation works (including phased works)</t>
  </si>
  <si>
    <t>for each Working Day after the agreed date up to and including the day on which energisation occurs</t>
  </si>
  <si>
    <t>9(9)</t>
  </si>
  <si>
    <t>7B</t>
  </si>
  <si>
    <t>Complete HV energisation works (including phased works)</t>
  </si>
  <si>
    <t>9(10)</t>
  </si>
  <si>
    <t>7C</t>
  </si>
  <si>
    <t>Complete EHV energisation works (including phased works)</t>
  </si>
  <si>
    <t>9(11)</t>
  </si>
  <si>
    <t>SLC 15A - Unmetered Standards</t>
  </si>
  <si>
    <t>8A</t>
  </si>
  <si>
    <t>Emergency Fault Repair response</t>
  </si>
  <si>
    <t>Attend site in 2 hours</t>
  </si>
  <si>
    <t>one off payment</t>
  </si>
  <si>
    <t>10(2)</t>
  </si>
  <si>
    <t>8B</t>
  </si>
  <si>
    <t>High Priority Fault Repair - Traffic Light Controlled</t>
  </si>
  <si>
    <t>2 calendar days</t>
  </si>
  <si>
    <t>for each Working Day after the end of the prescribed period up to and including the day on which the fault rectification works are completed</t>
  </si>
  <si>
    <t>10(3)</t>
  </si>
  <si>
    <t>8C</t>
  </si>
  <si>
    <t>High Priority Fault Repair - non Traffic Light Controlled</t>
  </si>
  <si>
    <t>10(4)</t>
  </si>
  <si>
    <t>8D</t>
  </si>
  <si>
    <t>Multiple unit fault repair</t>
  </si>
  <si>
    <t>10(5)</t>
  </si>
  <si>
    <t>8E</t>
  </si>
  <si>
    <t>Single unit fault repair</t>
  </si>
  <si>
    <t>10(6)</t>
  </si>
  <si>
    <t>9</t>
  </si>
  <si>
    <t>Provision of a quotation - New Works order (1 - 100 units)</t>
  </si>
  <si>
    <t>for each Working Day after the end of the prescribed period up to and including the day quotation is dispatched</t>
  </si>
  <si>
    <t>11(2)</t>
  </si>
  <si>
    <t>10A</t>
  </si>
  <si>
    <t>New works order - completion of works on a new site</t>
  </si>
  <si>
    <t>Commence and complete in timescales agreed with the customer</t>
  </si>
  <si>
    <t>for each Working Day after the end of the agreed date up to and inclduing the day the works are completed</t>
  </si>
  <si>
    <t>12(2)</t>
  </si>
  <si>
    <t>10B</t>
  </si>
  <si>
    <t>New works order - completion of works on adopted highways</t>
  </si>
  <si>
    <t>for each Working Day after the end of the prescribed period up to and inclduing the day the works are completed</t>
  </si>
  <si>
    <t>12(3)</t>
  </si>
  <si>
    <t>SLC 15A - Connections standards not included in the 90% performance metric</t>
  </si>
  <si>
    <t>11A</t>
  </si>
  <si>
    <t>Quotation accuracy review scheme challenge for single LV single phase service connection (aligns to 2A)</t>
  </si>
  <si>
    <t>not applicable</t>
  </si>
  <si>
    <t>- one off payment</t>
  </si>
  <si>
    <t>7(3)</t>
  </si>
  <si>
    <t>11B</t>
  </si>
  <si>
    <t>Quotation accuracy review scheme challenge for small LV projects (aligns to 2B)</t>
  </si>
  <si>
    <t>7(4)</t>
  </si>
  <si>
    <t>12</t>
  </si>
  <si>
    <t>Where an Electricity Distributor fails to make a payment under the regulations</t>
  </si>
  <si>
    <t>14(1)</t>
  </si>
  <si>
    <t>Tables of DG standards</t>
  </si>
  <si>
    <t>DG - Metered quotations</t>
  </si>
  <si>
    <t>Reporting code
(ECDGS number)</t>
  </si>
  <si>
    <t>Voluntary Payment to Customer</t>
  </si>
  <si>
    <t>Condition Reference</t>
  </si>
  <si>
    <t>2(2)</t>
  </si>
  <si>
    <t>2(3)</t>
  </si>
  <si>
    <t>Provision of an LV generation Quotation</t>
  </si>
  <si>
    <t>Within 45 Working Days</t>
  </si>
  <si>
    <t>3(2)</t>
  </si>
  <si>
    <t>Provision of an HV generation Quotation</t>
  </si>
  <si>
    <t>3(3)</t>
  </si>
  <si>
    <t>Provision of an EHV generation Quotation</t>
  </si>
  <si>
    <t>3(4)</t>
  </si>
  <si>
    <t>DG - Other metered</t>
  </si>
  <si>
    <t>Contact Customer (post acceptance) about scheduling LV Generation Connections</t>
  </si>
  <si>
    <t>Contact Customer (post acceptance) about scheduling HV Generation Connections</t>
  </si>
  <si>
    <t>Contact Customer (post acceptance) about scheduling EHV Generation Connections</t>
  </si>
  <si>
    <t>4(4)</t>
  </si>
  <si>
    <t>Commence LV, HV &amp; EHV generation works on Customer's site</t>
  </si>
  <si>
    <t>4(5)</t>
  </si>
  <si>
    <t>4(6)</t>
  </si>
  <si>
    <t>4(7)</t>
  </si>
  <si>
    <t>4(8)</t>
  </si>
  <si>
    <t>Complete LV Energisation works (including phased works)</t>
  </si>
  <si>
    <t>for each Working Day after the agreed date up to and including the day on which Energisation occurs</t>
  </si>
  <si>
    <t>4(9)</t>
  </si>
  <si>
    <t>Complete HV Energisation works (including phased works)</t>
  </si>
  <si>
    <t>4(10)</t>
  </si>
  <si>
    <t>Complete EHV Energisation works (including phased works)</t>
  </si>
  <si>
    <t>4(11)</t>
  </si>
  <si>
    <t>Table of SLC 15 standards</t>
  </si>
  <si>
    <t>Reporting code</t>
  </si>
  <si>
    <t>Standard</t>
  </si>
  <si>
    <t>Payment</t>
  </si>
  <si>
    <t>1a</t>
  </si>
  <si>
    <t xml:space="preserve">Provide a quotation for low voltage demand. For a new demand connection to the licensee’s distribution system where the highest voltage of the assets at the point of connection and any associated works is not more than one kilovolt </t>
  </si>
  <si>
    <t>Within 15 Working Days of receiving request</t>
  </si>
  <si>
    <t>1b</t>
  </si>
  <si>
    <t xml:space="preserve">Provide a quotation for low voltage generation. For a new generation connection to the licensee’s distribution system where the highest voltage of the assets at the point of connection and any associated works is not more than kilovolt </t>
  </si>
  <si>
    <t>Within 30 Working Days of receiving request</t>
  </si>
  <si>
    <t>1c</t>
  </si>
  <si>
    <t xml:space="preserve">Provide a quotation for high voltage demand. For a new demand connection to the licensee’s distribution system where the highest voltage of the assets at the point of connection and any associated work is more than one kilovolt but not more than 22 kilovolts </t>
  </si>
  <si>
    <t>Within 20 Working Days of receiving request</t>
  </si>
  <si>
    <t>1d</t>
  </si>
  <si>
    <t xml:space="preserve">Provide a quotation for high voltage generation. For a new generation connection to the licensee’s distribution system where the highest voltage of the assets at the point of connection and any associated works is more than one kilovolt but not more than 22 kilovolts </t>
  </si>
  <si>
    <t>Within 50 Working Days of receiving request</t>
  </si>
  <si>
    <t>1e</t>
  </si>
  <si>
    <t>Provide a quotation for extra high voltage demand. For a new demand connection to the licensee’s distribution system where the highest voltage of the assets at the point of connection and associated works is more than 22 kilovolts but not more than 72 kilovolts</t>
  </si>
  <si>
    <t>1f</t>
  </si>
  <si>
    <t xml:space="preserve">Provide a quotation for other connections. For a new demand or generation connections to the licensee’s distribution system that is not included within the preceding sub-paragraphs </t>
  </si>
  <si>
    <t>Within 65 Working Days of receiving request</t>
  </si>
  <si>
    <t>2a</t>
  </si>
  <si>
    <t xml:space="preserve">Provide information on point of connection. Provision of technical information necessary to enable the applicant to identify the proposed location and characteristics of the point of connection of the premises to the licensee’s distribution system, where the highest voltage of the assets at that point and any associated works is more than 22 kilovolts but not more than 72 kilovolts </t>
  </si>
  <si>
    <t>for each Working Day after the end of the prescribed period up to and including the day on which the information is provided</t>
  </si>
  <si>
    <t>2b</t>
  </si>
  <si>
    <t xml:space="preserve">Design submissions for low and high </t>
  </si>
  <si>
    <t xml:space="preserve">Within 10 Working Days </t>
  </si>
  <si>
    <t>low voltage</t>
  </si>
  <si>
    <t xml:space="preserve">voltage connections. Provide in response to a design submitted by the applicant for the licensee’s approval, outlining a new proposal for connecting premises to the licensee’s distribution system, provide a written approval of the proposed design or a written rejection stating the reasons for the rejection </t>
  </si>
  <si>
    <t xml:space="preserve">of receiving the proposed design (unless any part of it would require or directly affect the use of extra high </t>
  </si>
  <si>
    <t>high voltage
for each Working Day after the end of the prescribed period up to and including the day on which the response is provided</t>
  </si>
  <si>
    <t>2c</t>
  </si>
  <si>
    <t xml:space="preserve">Design submissions for extra high voltage and other connections. Provide in response to a design submitted by the applicant for the licensee’s approval, outlining a new proposal for connecting premises to the licensee’s distribution system, provide a written approval of the proposed design, or a written rejection stating the reasons for the rejection. </t>
  </si>
  <si>
    <t xml:space="preserve">Within 20 Working Days of receiving the proposed design </t>
  </si>
  <si>
    <t>for each Working Day after the end of the prescribed period up to and including the day on which the response is provided</t>
  </si>
  <si>
    <t>3a</t>
  </si>
  <si>
    <t xml:space="preserve">subject to all conditions precedent being met (for all of 3a-e): Final works and phased energisation low voltage connections. Complete the final works for a low voltage connection. </t>
  </si>
  <si>
    <t xml:space="preserve">Within 10 Working Days of receiving the request or on a later date that has been requested by the applicant and agreed by the licensee </t>
  </si>
  <si>
    <t>for each Working Day after the end of the prescribed period up to and including the day on which the final works is completed</t>
  </si>
  <si>
    <t>3b</t>
  </si>
  <si>
    <t xml:space="preserve">Final works and phased energisation high voltage connections. Complete the final works for a high voltage connection. </t>
  </si>
  <si>
    <t xml:space="preserve">Within 20 Working Days of receiving the request or on a later date that has been requested by the applicant and agreed by the licensee </t>
  </si>
  <si>
    <t>3c</t>
  </si>
  <si>
    <t xml:space="preserve">Final works and phased energisation extra high voltage connections. Complete the final works for an extra high voltage connection. </t>
  </si>
  <si>
    <t>3d</t>
  </si>
  <si>
    <t xml:space="preserve">Final works and phased energisation low voltage energisation. Complete the works required for a low voltage phased energisation. </t>
  </si>
  <si>
    <t xml:space="preserve">Within five Working Days of receiving the request or on a later date that has been requested by the applicant and agreed by the licensee </t>
  </si>
  <si>
    <t>for each Working Day after the end of the prescribed period up to and including the day on which the phased energisation is completed</t>
  </si>
  <si>
    <t>3e</t>
  </si>
  <si>
    <t xml:space="preserve">Final works and phased energisation high voltage energisation. Complete the works required for a high voltage phased energisation </t>
  </si>
  <si>
    <t>Tables of Standards for Regulatory Year 2024/25</t>
  </si>
  <si>
    <t>Tables of Standards for Regulatory Year 2025/26</t>
  </si>
  <si>
    <t>Tables of Standards for Regulatory Year 2026/27</t>
  </si>
  <si>
    <t>Tables of Standards for Regulatory Year 2027/28</t>
  </si>
  <si>
    <t>Connection Guarenteed Standards of Performance Payments - 2025 - 2026</t>
  </si>
  <si>
    <t>Note: Figures are only calculated up to the years indicated in the title of the document. Future inflation increases will be calculated and updated in subsequent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</si>
</sst>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1"/>
      <color theme="1"/>
      <name val="Calibri"/>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3">
    <xf numFmtId="0" fontId="0" fillId="0" borderId="0"/>
    <xf numFmtId="0" fontId="2" fillId="0" borderId="0"/>
    <xf numFmtId="0" fontId="3" fillId="0" borderId="0" applyNumberFormat="0" applyFill="0" applyBorder="0" applyAlignment="0" applyProtection="0"/>
  </cellStyleXfs>
  <cellXfs count="57">
    <xf numFmtId="0" fontId="0" fillId="0" borderId="0" xfId="0"/>
    <xf numFmtId="0" fontId="2" fillId="0" borderId="0" xfId="1"/>
    <xf numFmtId="0" fontId="2" fillId="0" borderId="0" xfId="1" applyAlignment="1">
      <alignment horizontal="center"/>
    </xf>
    <xf numFmtId="0" fontId="0" fillId="0" borderId="0" xfId="0" applyAlignment="1">
      <alignment horizontal="center"/>
    </xf>
    <xf numFmtId="0" fontId="3" fillId="0" borderId="0" xfId="2"/>
    <xf numFmtId="0" fontId="4" fillId="0" borderId="0" xfId="0" applyFont="1"/>
    <xf numFmtId="0" fontId="5" fillId="2" borderId="0" xfId="0" applyFont="1" applyFill="1" applyAlignment="1">
      <alignment vertical="top"/>
    </xf>
    <xf numFmtId="0" fontId="0" fillId="2" borderId="0" xfId="0" applyFill="1" applyAlignment="1">
      <alignment vertical="top"/>
    </xf>
    <xf numFmtId="0" fontId="0" fillId="2" borderId="0" xfId="0" applyFill="1" applyAlignment="1">
      <alignment horizontal="center" vertical="top"/>
    </xf>
    <xf numFmtId="0" fontId="0" fillId="0" borderId="0" xfId="0" applyAlignment="1">
      <alignment vertical="top"/>
    </xf>
    <xf numFmtId="0" fontId="4" fillId="2" borderId="0" xfId="0" applyFont="1" applyFill="1" applyAlignment="1">
      <alignment vertical="top"/>
    </xf>
    <xf numFmtId="0" fontId="6" fillId="2" borderId="0" xfId="0" applyFont="1" applyFill="1" applyAlignment="1">
      <alignment vertical="top"/>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4" xfId="0" applyFont="1" applyFill="1" applyBorder="1" applyAlignment="1">
      <alignment vertical="top" wrapText="1"/>
    </xf>
    <xf numFmtId="0" fontId="1" fillId="2" borderId="1" xfId="0" applyFont="1" applyFill="1" applyBorder="1" applyAlignment="1">
      <alignment horizontal="center" vertical="top" wrapText="1"/>
    </xf>
    <xf numFmtId="0" fontId="1" fillId="2" borderId="0" xfId="0" applyFont="1" applyFill="1" applyAlignment="1">
      <alignment vertical="top" wrapText="1"/>
    </xf>
    <xf numFmtId="0" fontId="0" fillId="2" borderId="1" xfId="0" applyFill="1" applyBorder="1" applyAlignment="1">
      <alignment horizontal="center" vertical="top" wrapText="1"/>
    </xf>
    <xf numFmtId="0" fontId="0" fillId="2" borderId="1" xfId="0" applyFill="1" applyBorder="1" applyAlignment="1">
      <alignment vertical="top" wrapText="1"/>
    </xf>
    <xf numFmtId="0" fontId="0" fillId="2" borderId="2" xfId="0" applyFill="1" applyBorder="1" applyAlignment="1">
      <alignment horizontal="right" vertical="top" wrapText="1"/>
    </xf>
    <xf numFmtId="0" fontId="0" fillId="2" borderId="4" xfId="0" quotePrefix="1" applyFill="1" applyBorder="1" applyAlignment="1">
      <alignment vertical="top" wrapText="1"/>
    </xf>
    <xf numFmtId="0" fontId="0" fillId="2" borderId="0" xfId="0" applyFill="1" applyAlignment="1">
      <alignment vertical="top" wrapText="1"/>
    </xf>
    <xf numFmtId="0" fontId="0" fillId="0" borderId="0" xfId="0" applyAlignment="1">
      <alignment vertical="top" wrapText="1"/>
    </xf>
    <xf numFmtId="0" fontId="0" fillId="2" borderId="0" xfId="0" applyFill="1" applyAlignment="1">
      <alignment horizontal="center" vertical="top" wrapText="1"/>
    </xf>
    <xf numFmtId="0" fontId="0" fillId="2" borderId="1" xfId="0" quotePrefix="1" applyFill="1" applyBorder="1" applyAlignment="1">
      <alignment horizontal="center" vertical="top" wrapText="1"/>
    </xf>
    <xf numFmtId="0" fontId="1" fillId="2" borderId="4" xfId="0" applyFont="1" applyFill="1" applyBorder="1" applyAlignment="1">
      <alignment vertical="top"/>
    </xf>
    <xf numFmtId="0" fontId="0" fillId="2" borderId="1" xfId="0" quotePrefix="1" applyFill="1" applyBorder="1" applyAlignment="1">
      <alignment vertical="top" wrapText="1"/>
    </xf>
    <xf numFmtId="0" fontId="1" fillId="2" borderId="0" xfId="0" applyFont="1" applyFill="1" applyAlignment="1">
      <alignment horizontal="center" vertical="top" wrapText="1"/>
    </xf>
    <xf numFmtId="0" fontId="8" fillId="2" borderId="1" xfId="0" applyFont="1"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horizontal="center" vertical="top" wrapText="1"/>
    </xf>
    <xf numFmtId="0" fontId="8" fillId="2" borderId="5" xfId="0" applyFont="1" applyFill="1" applyBorder="1" applyAlignment="1">
      <alignment vertical="top" wrapText="1"/>
    </xf>
    <xf numFmtId="0" fontId="0" fillId="2" borderId="6" xfId="0" applyFill="1" applyBorder="1" applyAlignment="1">
      <alignment horizontal="right" vertical="top" wrapText="1"/>
    </xf>
    <xf numFmtId="0" fontId="0" fillId="2" borderId="8" xfId="0" quotePrefix="1" applyFill="1" applyBorder="1" applyAlignment="1">
      <alignment vertical="top" wrapText="1"/>
    </xf>
    <xf numFmtId="0" fontId="0" fillId="2" borderId="9" xfId="0" applyFill="1" applyBorder="1" applyAlignment="1">
      <alignment horizontal="center" vertical="top" wrapText="1"/>
    </xf>
    <xf numFmtId="0" fontId="8" fillId="2" borderId="9" xfId="0" applyFont="1" applyFill="1" applyBorder="1" applyAlignment="1">
      <alignment vertical="top" wrapText="1"/>
    </xf>
    <xf numFmtId="0" fontId="0" fillId="2" borderId="10" xfId="0" applyFill="1" applyBorder="1" applyAlignment="1">
      <alignment horizontal="right" vertical="top" wrapText="1"/>
    </xf>
    <xf numFmtId="0" fontId="0" fillId="2" borderId="12" xfId="0" quotePrefix="1" applyFill="1" applyBorder="1" applyAlignment="1">
      <alignment vertical="top" wrapText="1"/>
    </xf>
    <xf numFmtId="0" fontId="0" fillId="2" borderId="1" xfId="0" applyFill="1" applyBorder="1" applyAlignment="1">
      <alignment horizontal="center" vertical="top"/>
    </xf>
    <xf numFmtId="0" fontId="0" fillId="0" borderId="0" xfId="0" applyAlignment="1">
      <alignment horizontal="center" vertical="top"/>
    </xf>
    <xf numFmtId="0" fontId="0" fillId="3" borderId="0" xfId="0" applyFill="1" applyAlignment="1">
      <alignment horizontal="center"/>
    </xf>
    <xf numFmtId="0" fontId="0" fillId="3" borderId="0" xfId="0" applyFill="1"/>
    <xf numFmtId="0" fontId="2" fillId="3" borderId="0" xfId="1" applyFill="1"/>
    <xf numFmtId="0" fontId="3" fillId="3" borderId="0" xfId="2" applyFill="1" applyProtection="1">
      <protection locked="0"/>
    </xf>
    <xf numFmtId="0" fontId="1" fillId="0" borderId="1" xfId="0" applyFont="1" applyBorder="1"/>
    <xf numFmtId="0" fontId="1" fillId="0" borderId="1" xfId="0" applyFont="1" applyBorder="1" applyAlignment="1">
      <alignment horizontal="center"/>
    </xf>
    <xf numFmtId="0" fontId="2" fillId="0" borderId="1" xfId="1" applyBorder="1"/>
    <xf numFmtId="0" fontId="2" fillId="0" borderId="1" xfId="1" applyBorder="1" applyAlignment="1">
      <alignment horizontal="center"/>
    </xf>
    <xf numFmtId="0" fontId="2" fillId="3" borderId="1" xfId="1" applyFill="1" applyBorder="1" applyAlignment="1" applyProtection="1">
      <alignment horizontal="center"/>
      <protection locked="0"/>
    </xf>
    <xf numFmtId="2" fontId="0" fillId="0" borderId="1" xfId="0" applyNumberFormat="1" applyBorder="1" applyAlignment="1">
      <alignment horizontal="center"/>
    </xf>
    <xf numFmtId="0" fontId="1"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1" fillId="2" borderId="3" xfId="0" applyFont="1" applyFill="1" applyBorder="1" applyAlignment="1">
      <alignment horizontal="center" vertical="top"/>
    </xf>
    <xf numFmtId="0" fontId="0" fillId="2" borderId="7" xfId="0" applyFill="1" applyBorder="1" applyAlignment="1">
      <alignment horizontal="center" vertical="top" wrapText="1"/>
    </xf>
    <xf numFmtId="0" fontId="0" fillId="2" borderId="11" xfId="0" applyFill="1" applyBorder="1" applyAlignment="1">
      <alignment horizontal="center" vertical="top" wrapText="1"/>
    </xf>
    <xf numFmtId="0" fontId="0" fillId="2" borderId="3" xfId="0" applyFill="1" applyBorder="1" applyAlignment="1">
      <alignment horizontal="center" vertical="top"/>
    </xf>
    <xf numFmtId="0" fontId="1" fillId="0" borderId="0" xfId="0" applyFont="1"/>
  </cellXfs>
  <cellStyles count="3">
    <cellStyle name="Hyperlink" xfId="2" builtinId="8"/>
    <cellStyle name="Normal" xfId="0" builtinId="0"/>
    <cellStyle name="Normal 2" xfId="1" xr:uid="{E0377F53-9406-4EC6-9A7C-F0411DB3502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97655</xdr:colOff>
      <xdr:row>3</xdr:row>
      <xdr:rowOff>164109</xdr:rowOff>
    </xdr:to>
    <xdr:pic>
      <xdr:nvPicPr>
        <xdr:cNvPr id="2" name="Picture 1" descr="image of the Ofgem logo" title="Ofgem logo">
          <a:extLst>
            <a:ext uri="{FF2B5EF4-FFF2-40B4-BE49-F238E27FC236}">
              <a16:creationId xmlns:a16="http://schemas.microsoft.com/office/drawing/2014/main" id="{06DF7B0A-DA39-40C5-B1E0-F7F1338C76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45655" cy="71655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s.gov.uk/economy/inflationandpriceindices/timeseries/l55o/mm2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3167-5208-4FB1-AD83-CF41FA99EE47}">
  <dimension ref="A5:A7"/>
  <sheetViews>
    <sheetView tabSelected="1" workbookViewId="0">
      <selection activeCell="F9" sqref="F9"/>
    </sheetView>
  </sheetViews>
  <sheetFormatPr defaultRowHeight="14.5" x14ac:dyDescent="0.35"/>
  <sheetData>
    <row r="5" spans="1:1" x14ac:dyDescent="0.35">
      <c r="A5" s="56" t="s">
        <v>228</v>
      </c>
    </row>
    <row r="7" spans="1:1" x14ac:dyDescent="0.35">
      <c r="A7" t="s">
        <v>229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4A46-9296-4B0B-AA32-733BFE1BB235}">
  <sheetPr>
    <pageSetUpPr autoPageBreaks="0"/>
  </sheetPr>
  <dimension ref="A1:H9"/>
  <sheetViews>
    <sheetView zoomScale="110" zoomScaleNormal="110" workbookViewId="0">
      <selection activeCell="B8" sqref="B8"/>
    </sheetView>
  </sheetViews>
  <sheetFormatPr defaultColWidth="9.1796875" defaultRowHeight="12.5" x14ac:dyDescent="0.25"/>
  <cols>
    <col min="1" max="1" width="16.54296875" style="1" bestFit="1" customWidth="1"/>
    <col min="2" max="2" width="9.1796875" style="2"/>
    <col min="3" max="16384" width="9.1796875" style="1"/>
  </cols>
  <sheetData>
    <row r="1" spans="1:8" ht="18.5" x14ac:dyDescent="0.45">
      <c r="A1" s="5" t="s">
        <v>0</v>
      </c>
      <c r="B1" s="3"/>
      <c r="C1"/>
      <c r="D1"/>
      <c r="E1"/>
      <c r="F1"/>
      <c r="G1" s="4"/>
    </row>
    <row r="2" spans="1:8" ht="14.5" x14ac:dyDescent="0.35">
      <c r="A2" s="43" t="s">
        <v>1</v>
      </c>
      <c r="B2" s="40"/>
      <c r="C2" s="41"/>
      <c r="D2" s="41"/>
      <c r="E2" s="41"/>
      <c r="F2" s="41"/>
      <c r="G2" s="42"/>
      <c r="H2" s="42"/>
    </row>
    <row r="3" spans="1:8" ht="14.5" x14ac:dyDescent="0.35">
      <c r="A3"/>
      <c r="B3" s="3"/>
      <c r="C3"/>
      <c r="D3"/>
      <c r="E3"/>
      <c r="F3"/>
    </row>
    <row r="4" spans="1:8" ht="14.5" x14ac:dyDescent="0.35">
      <c r="A4" s="44" t="s">
        <v>2</v>
      </c>
      <c r="B4" s="45" t="s">
        <v>3</v>
      </c>
      <c r="C4"/>
      <c r="D4"/>
      <c r="E4"/>
      <c r="F4"/>
    </row>
    <row r="5" spans="1:8" x14ac:dyDescent="0.25">
      <c r="A5" s="46" t="s">
        <v>4</v>
      </c>
      <c r="B5" s="47">
        <v>8.8000000000000007</v>
      </c>
    </row>
    <row r="6" spans="1:8" x14ac:dyDescent="0.25">
      <c r="A6" s="46" t="s">
        <v>5</v>
      </c>
      <c r="B6" s="48">
        <v>4.2</v>
      </c>
    </row>
    <row r="7" spans="1:8" x14ac:dyDescent="0.25">
      <c r="A7" s="46" t="s">
        <v>6</v>
      </c>
      <c r="B7" s="48">
        <v>3.9</v>
      </c>
    </row>
    <row r="8" spans="1:8" x14ac:dyDescent="0.25">
      <c r="A8" s="46" t="s">
        <v>7</v>
      </c>
      <c r="B8" s="48"/>
    </row>
    <row r="9" spans="1:8" x14ac:dyDescent="0.25">
      <c r="A9" s="46" t="s">
        <v>8</v>
      </c>
      <c r="B9" s="48"/>
    </row>
  </sheetData>
  <sheetProtection algorithmName="SHA-512" hashValue="wzTwtueCSTOEWcGUvkBB0p3Nesahw55ZxXd3b+dh0SOzFhYs/U0pUJrnPQX+XFdudIvjFhwjncCCBKraVT8Hqw==" saltValue="78GW80IaaNUggvFKitRhRA==" spinCount="100000" sheet="1" objects="1" scenarios="1" selectLockedCells="1"/>
  <hyperlinks>
    <hyperlink ref="A2" r:id="rId1" display="https://www.ons.gov.uk/economy/inflationandpriceindices/timeseries/l55o/mm23" xr:uid="{2253173C-0C3C-4183-AEEC-6162CE0E5188}"/>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0920-4C3D-4AD3-B193-C0936FB83B98}">
  <sheetPr>
    <pageSetUpPr autoPageBreaks="0"/>
  </sheetPr>
  <dimension ref="A1:B7"/>
  <sheetViews>
    <sheetView zoomScale="110" zoomScaleNormal="110" workbookViewId="0">
      <selection activeCell="B14" sqref="B14"/>
    </sheetView>
  </sheetViews>
  <sheetFormatPr defaultRowHeight="14.5" x14ac:dyDescent="0.35"/>
  <cols>
    <col min="1" max="1" width="16.453125" customWidth="1"/>
    <col min="2" max="2" width="20.26953125" style="3" customWidth="1"/>
    <col min="3" max="3" width="28.26953125" customWidth="1"/>
    <col min="4" max="4" width="37" customWidth="1"/>
  </cols>
  <sheetData>
    <row r="1" spans="1:2" ht="18.5" x14ac:dyDescent="0.45">
      <c r="A1" s="5" t="s">
        <v>9</v>
      </c>
    </row>
    <row r="3" spans="1:2" x14ac:dyDescent="0.35">
      <c r="A3" s="44" t="s">
        <v>10</v>
      </c>
      <c r="B3" s="45" t="s">
        <v>11</v>
      </c>
    </row>
    <row r="4" spans="1:2" x14ac:dyDescent="0.35">
      <c r="A4" s="44" t="s">
        <v>12</v>
      </c>
      <c r="B4" s="49">
        <f>1+CPIH!B6/100</f>
        <v>1.042</v>
      </c>
    </row>
    <row r="5" spans="1:2" x14ac:dyDescent="0.35">
      <c r="A5" s="44" t="s">
        <v>13</v>
      </c>
      <c r="B5" s="49">
        <f>B4*(1+CPIH!B7/100)</f>
        <v>1.082638</v>
      </c>
    </row>
    <row r="6" spans="1:2" x14ac:dyDescent="0.35">
      <c r="A6" s="44" t="s">
        <v>14</v>
      </c>
      <c r="B6" s="49">
        <f>B5*(1+CPIH!B8/100)</f>
        <v>1.082638</v>
      </c>
    </row>
    <row r="7" spans="1:2" x14ac:dyDescent="0.35">
      <c r="A7" s="44" t="s">
        <v>15</v>
      </c>
      <c r="B7" s="49">
        <f>B6*(1+CPIH!B9/100)</f>
        <v>1.082638</v>
      </c>
    </row>
  </sheetData>
  <sheetProtection algorithmName="SHA-512" hashValue="p1qt7PCeXBPbaBpNUXqqtCBxknMKo1ulU4Pb8+lAbLC4iOwVDkq71WPlyQTRVfOOQwjRYKkw0xwp15d5GB9TVw==" saltValue="Vthx+bQ5+8s+32IvC6IA2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65B13-6496-4604-9108-FE716F610C91}">
  <sheetPr>
    <pageSetUpPr fitToPage="1"/>
  </sheetPr>
  <dimension ref="A1:H94"/>
  <sheetViews>
    <sheetView topLeftCell="A6" zoomScaleNormal="100" workbookViewId="0">
      <selection activeCell="B11" sqref="B11"/>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3.81640625" style="39" customWidth="1"/>
    <col min="6" max="6" width="27.54296875" style="9" customWidth="1"/>
    <col min="7" max="7" width="12.54296875" style="39" customWidth="1"/>
    <col min="8" max="16384" width="9.1796875" style="9"/>
  </cols>
  <sheetData>
    <row r="1" spans="1:8" ht="21" x14ac:dyDescent="0.35">
      <c r="A1" s="6" t="s">
        <v>16</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v>75</v>
      </c>
      <c r="F7" s="20" t="s">
        <v>28</v>
      </c>
      <c r="G7" s="17" t="s">
        <v>29</v>
      </c>
      <c r="H7" s="21"/>
    </row>
    <row r="8" spans="1:8" s="22" customFormat="1" x14ac:dyDescent="0.35">
      <c r="A8" s="17" t="s">
        <v>30</v>
      </c>
      <c r="B8" s="18" t="s">
        <v>31</v>
      </c>
      <c r="C8" s="18" t="s">
        <v>32</v>
      </c>
      <c r="D8" s="19" t="s">
        <v>27</v>
      </c>
      <c r="E8" s="51">
        <v>75</v>
      </c>
      <c r="F8" s="20" t="s">
        <v>28</v>
      </c>
      <c r="G8" s="17" t="s">
        <v>33</v>
      </c>
      <c r="H8" s="21"/>
    </row>
    <row r="9" spans="1:8" s="22" customFormat="1" ht="78.75" customHeight="1" x14ac:dyDescent="0.35">
      <c r="A9" s="17" t="s">
        <v>34</v>
      </c>
      <c r="B9" s="18" t="s">
        <v>35</v>
      </c>
      <c r="C9" s="18" t="s">
        <v>36</v>
      </c>
      <c r="D9" s="19" t="s">
        <v>27</v>
      </c>
      <c r="E9" s="51">
        <v>20</v>
      </c>
      <c r="F9" s="20" t="s">
        <v>37</v>
      </c>
      <c r="G9" s="17" t="s">
        <v>38</v>
      </c>
      <c r="H9" s="21"/>
    </row>
    <row r="10" spans="1:8" s="22" customFormat="1" ht="143.25" customHeight="1" x14ac:dyDescent="0.35">
      <c r="A10" s="17" t="s">
        <v>39</v>
      </c>
      <c r="B10" s="18" t="s">
        <v>40</v>
      </c>
      <c r="C10" s="18" t="s">
        <v>41</v>
      </c>
      <c r="D10" s="19" t="s">
        <v>27</v>
      </c>
      <c r="E10" s="51">
        <v>20</v>
      </c>
      <c r="F10" s="20" t="s">
        <v>37</v>
      </c>
      <c r="G10" s="17" t="s">
        <v>42</v>
      </c>
      <c r="H10" s="21"/>
    </row>
    <row r="11" spans="1:8" s="22" customFormat="1" ht="72.5" x14ac:dyDescent="0.35">
      <c r="A11" s="17" t="s">
        <v>43</v>
      </c>
      <c r="B11" s="18" t="s">
        <v>44</v>
      </c>
      <c r="C11" s="18" t="s">
        <v>45</v>
      </c>
      <c r="D11" s="19" t="s">
        <v>27</v>
      </c>
      <c r="E11" s="51">
        <v>75</v>
      </c>
      <c r="F11" s="20" t="s">
        <v>37</v>
      </c>
      <c r="G11" s="17" t="s">
        <v>46</v>
      </c>
      <c r="H11" s="21"/>
    </row>
    <row r="12" spans="1:8" s="22" customFormat="1" ht="72.5" x14ac:dyDescent="0.35">
      <c r="A12" s="17" t="s">
        <v>47</v>
      </c>
      <c r="B12" s="18" t="s">
        <v>48</v>
      </c>
      <c r="C12" s="18" t="s">
        <v>49</v>
      </c>
      <c r="D12" s="19" t="s">
        <v>27</v>
      </c>
      <c r="E12" s="51">
        <v>160</v>
      </c>
      <c r="F12" s="20" t="s">
        <v>37</v>
      </c>
      <c r="G12" s="17" t="s">
        <v>50</v>
      </c>
      <c r="H12" s="21"/>
    </row>
    <row r="13" spans="1:8" s="22" customFormat="1" ht="72.5" x14ac:dyDescent="0.35">
      <c r="A13" s="17" t="s">
        <v>51</v>
      </c>
      <c r="B13" s="18" t="s">
        <v>52</v>
      </c>
      <c r="C13" s="18" t="s">
        <v>53</v>
      </c>
      <c r="D13" s="19" t="s">
        <v>27</v>
      </c>
      <c r="E13" s="51">
        <v>235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v>20</v>
      </c>
      <c r="F18" s="20" t="s">
        <v>59</v>
      </c>
      <c r="G18" s="17" t="s">
        <v>60</v>
      </c>
      <c r="H18" s="21"/>
    </row>
    <row r="19" spans="1:8" s="22" customFormat="1" ht="58" x14ac:dyDescent="0.35">
      <c r="A19" s="17" t="s">
        <v>61</v>
      </c>
      <c r="B19" s="18" t="s">
        <v>62</v>
      </c>
      <c r="C19" s="18" t="s">
        <v>58</v>
      </c>
      <c r="D19" s="19" t="s">
        <v>27</v>
      </c>
      <c r="E19" s="51">
        <v>75</v>
      </c>
      <c r="F19" s="20" t="s">
        <v>59</v>
      </c>
      <c r="G19" s="17" t="s">
        <v>63</v>
      </c>
      <c r="H19" s="21"/>
    </row>
    <row r="20" spans="1:8" s="22" customFormat="1" ht="58" x14ac:dyDescent="0.35">
      <c r="A20" s="17" t="s">
        <v>64</v>
      </c>
      <c r="B20" s="18" t="s">
        <v>65</v>
      </c>
      <c r="C20" s="18" t="s">
        <v>26</v>
      </c>
      <c r="D20" s="19" t="s">
        <v>27</v>
      </c>
      <c r="E20" s="51">
        <v>160</v>
      </c>
      <c r="F20" s="20" t="s">
        <v>59</v>
      </c>
      <c r="G20" s="17" t="s">
        <v>66</v>
      </c>
      <c r="H20" s="21"/>
    </row>
    <row r="21" spans="1:8" s="22" customFormat="1" ht="58" x14ac:dyDescent="0.35">
      <c r="A21" s="17" t="s">
        <v>67</v>
      </c>
      <c r="B21" s="18" t="s">
        <v>68</v>
      </c>
      <c r="C21" s="18" t="s">
        <v>41</v>
      </c>
      <c r="D21" s="19" t="s">
        <v>27</v>
      </c>
      <c r="E21" s="51">
        <v>235</v>
      </c>
      <c r="F21" s="20" t="s">
        <v>59</v>
      </c>
      <c r="G21" s="17" t="s">
        <v>69</v>
      </c>
      <c r="H21" s="21"/>
    </row>
    <row r="22" spans="1:8" s="22" customFormat="1" ht="58" x14ac:dyDescent="0.35">
      <c r="A22" s="24" t="s">
        <v>70</v>
      </c>
      <c r="B22" s="18" t="s">
        <v>71</v>
      </c>
      <c r="C22" s="18" t="s">
        <v>72</v>
      </c>
      <c r="D22" s="19" t="s">
        <v>27</v>
      </c>
      <c r="E22" s="51">
        <v>30</v>
      </c>
      <c r="F22" s="20" t="s">
        <v>73</v>
      </c>
      <c r="G22" s="17" t="s">
        <v>74</v>
      </c>
      <c r="H22" s="21"/>
    </row>
    <row r="23" spans="1:8" s="22" customFormat="1" ht="58" x14ac:dyDescent="0.35">
      <c r="A23" s="17" t="s">
        <v>75</v>
      </c>
      <c r="B23" s="18" t="s">
        <v>76</v>
      </c>
      <c r="C23" s="18" t="s">
        <v>72</v>
      </c>
      <c r="D23" s="19" t="s">
        <v>27</v>
      </c>
      <c r="E23" s="51">
        <v>40</v>
      </c>
      <c r="F23" s="20" t="s">
        <v>77</v>
      </c>
      <c r="G23" s="17" t="s">
        <v>78</v>
      </c>
      <c r="H23" s="21"/>
    </row>
    <row r="24" spans="1:8" s="22" customFormat="1" ht="58" x14ac:dyDescent="0.35">
      <c r="A24" s="17" t="s">
        <v>79</v>
      </c>
      <c r="B24" s="18" t="s">
        <v>80</v>
      </c>
      <c r="C24" s="18" t="s">
        <v>72</v>
      </c>
      <c r="D24" s="19" t="s">
        <v>27</v>
      </c>
      <c r="E24" s="51">
        <v>160</v>
      </c>
      <c r="F24" s="20" t="s">
        <v>77</v>
      </c>
      <c r="G24" s="17" t="s">
        <v>81</v>
      </c>
      <c r="H24" s="21"/>
    </row>
    <row r="25" spans="1:8" s="22" customFormat="1" ht="58" x14ac:dyDescent="0.35">
      <c r="A25" s="17" t="s">
        <v>82</v>
      </c>
      <c r="B25" s="18" t="s">
        <v>83</v>
      </c>
      <c r="C25" s="18" t="s">
        <v>72</v>
      </c>
      <c r="D25" s="19" t="s">
        <v>27</v>
      </c>
      <c r="E25" s="51">
        <v>235</v>
      </c>
      <c r="F25" s="20" t="s">
        <v>77</v>
      </c>
      <c r="G25" s="17" t="s">
        <v>84</v>
      </c>
      <c r="H25" s="21"/>
    </row>
    <row r="26" spans="1:8" s="22" customFormat="1" ht="58" x14ac:dyDescent="0.35">
      <c r="A26" s="17" t="s">
        <v>85</v>
      </c>
      <c r="B26" s="18" t="s">
        <v>86</v>
      </c>
      <c r="C26" s="18" t="s">
        <v>72</v>
      </c>
      <c r="D26" s="19" t="s">
        <v>27</v>
      </c>
      <c r="E26" s="51">
        <v>315</v>
      </c>
      <c r="F26" s="20" t="s">
        <v>77</v>
      </c>
      <c r="G26" s="17" t="s">
        <v>87</v>
      </c>
      <c r="H26" s="21"/>
    </row>
    <row r="27" spans="1:8" s="22" customFormat="1" ht="58" x14ac:dyDescent="0.35">
      <c r="A27" s="17" t="s">
        <v>88</v>
      </c>
      <c r="B27" s="18" t="s">
        <v>89</v>
      </c>
      <c r="C27" s="18" t="s">
        <v>72</v>
      </c>
      <c r="D27" s="19" t="s">
        <v>27</v>
      </c>
      <c r="E27" s="51">
        <v>160</v>
      </c>
      <c r="F27" s="20" t="s">
        <v>90</v>
      </c>
      <c r="G27" s="17" t="s">
        <v>91</v>
      </c>
      <c r="H27" s="21"/>
    </row>
    <row r="28" spans="1:8" s="22" customFormat="1" ht="58" x14ac:dyDescent="0.35">
      <c r="A28" s="17" t="s">
        <v>92</v>
      </c>
      <c r="B28" s="18" t="s">
        <v>93</v>
      </c>
      <c r="C28" s="18" t="s">
        <v>72</v>
      </c>
      <c r="D28" s="19" t="s">
        <v>27</v>
      </c>
      <c r="E28" s="51">
        <v>235</v>
      </c>
      <c r="F28" s="20" t="s">
        <v>90</v>
      </c>
      <c r="G28" s="17" t="s">
        <v>94</v>
      </c>
      <c r="H28" s="21"/>
    </row>
    <row r="29" spans="1:8" s="22" customFormat="1" ht="58" x14ac:dyDescent="0.35">
      <c r="A29" s="17" t="s">
        <v>95</v>
      </c>
      <c r="B29" s="18" t="s">
        <v>96</v>
      </c>
      <c r="C29" s="18" t="s">
        <v>72</v>
      </c>
      <c r="D29" s="19" t="s">
        <v>27</v>
      </c>
      <c r="E29" s="51">
        <v>315</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v>75</v>
      </c>
      <c r="F34" s="20" t="s">
        <v>102</v>
      </c>
      <c r="G34" s="17" t="s">
        <v>103</v>
      </c>
      <c r="H34" s="21"/>
    </row>
    <row r="35" spans="1:8" s="22" customFormat="1" ht="72.5" x14ac:dyDescent="0.35">
      <c r="A35" s="17" t="s">
        <v>104</v>
      </c>
      <c r="B35" s="18" t="s">
        <v>105</v>
      </c>
      <c r="C35" s="18" t="s">
        <v>106</v>
      </c>
      <c r="D35" s="19" t="s">
        <v>27</v>
      </c>
      <c r="E35" s="51">
        <v>20</v>
      </c>
      <c r="F35" s="20" t="s">
        <v>107</v>
      </c>
      <c r="G35" s="17" t="s">
        <v>108</v>
      </c>
      <c r="H35" s="21"/>
    </row>
    <row r="36" spans="1:8" s="22" customFormat="1" ht="72.5" x14ac:dyDescent="0.35">
      <c r="A36" s="17" t="s">
        <v>109</v>
      </c>
      <c r="B36" s="18" t="s">
        <v>110</v>
      </c>
      <c r="C36" s="18" t="s">
        <v>26</v>
      </c>
      <c r="D36" s="19" t="s">
        <v>27</v>
      </c>
      <c r="E36" s="51">
        <v>20</v>
      </c>
      <c r="F36" s="20" t="s">
        <v>107</v>
      </c>
      <c r="G36" s="17" t="s">
        <v>111</v>
      </c>
      <c r="H36" s="21"/>
    </row>
    <row r="37" spans="1:8" s="22" customFormat="1" ht="72.5" x14ac:dyDescent="0.35">
      <c r="A37" s="17" t="s">
        <v>112</v>
      </c>
      <c r="B37" s="18" t="s">
        <v>113</v>
      </c>
      <c r="C37" s="18" t="s">
        <v>32</v>
      </c>
      <c r="D37" s="19" t="s">
        <v>27</v>
      </c>
      <c r="E37" s="51">
        <v>20</v>
      </c>
      <c r="F37" s="20" t="s">
        <v>107</v>
      </c>
      <c r="G37" s="17" t="s">
        <v>114</v>
      </c>
      <c r="H37" s="21"/>
    </row>
    <row r="38" spans="1:8" s="22" customFormat="1" ht="72.5" x14ac:dyDescent="0.35">
      <c r="A38" s="17" t="s">
        <v>115</v>
      </c>
      <c r="B38" s="18" t="s">
        <v>116</v>
      </c>
      <c r="C38" s="18" t="s">
        <v>45</v>
      </c>
      <c r="D38" s="19" t="s">
        <v>27</v>
      </c>
      <c r="E38" s="51">
        <v>20</v>
      </c>
      <c r="F38" s="20" t="s">
        <v>107</v>
      </c>
      <c r="G38" s="17" t="s">
        <v>117</v>
      </c>
      <c r="H38" s="21"/>
    </row>
    <row r="39" spans="1:8" s="22" customFormat="1" ht="58" x14ac:dyDescent="0.35">
      <c r="A39" s="24" t="s">
        <v>118</v>
      </c>
      <c r="B39" s="18" t="s">
        <v>119</v>
      </c>
      <c r="C39" s="18" t="s">
        <v>45</v>
      </c>
      <c r="D39" s="19" t="s">
        <v>27</v>
      </c>
      <c r="E39" s="51">
        <v>20</v>
      </c>
      <c r="F39" s="20" t="s">
        <v>120</v>
      </c>
      <c r="G39" s="17" t="s">
        <v>121</v>
      </c>
      <c r="H39" s="21"/>
    </row>
    <row r="40" spans="1:8" s="22" customFormat="1" ht="58" x14ac:dyDescent="0.35">
      <c r="A40" s="17" t="s">
        <v>122</v>
      </c>
      <c r="B40" s="18" t="s">
        <v>123</v>
      </c>
      <c r="C40" s="18" t="s">
        <v>124</v>
      </c>
      <c r="D40" s="19" t="s">
        <v>27</v>
      </c>
      <c r="E40" s="51">
        <v>20</v>
      </c>
      <c r="F40" s="20" t="s">
        <v>125</v>
      </c>
      <c r="G40" s="17" t="s">
        <v>126</v>
      </c>
      <c r="H40" s="21"/>
    </row>
    <row r="41" spans="1:8" s="22" customFormat="1" ht="58" x14ac:dyDescent="0.35">
      <c r="A41" s="17" t="s">
        <v>127</v>
      </c>
      <c r="B41" s="18" t="s">
        <v>128</v>
      </c>
      <c r="C41" s="18" t="s">
        <v>49</v>
      </c>
      <c r="D41" s="19" t="s">
        <v>27</v>
      </c>
      <c r="E41" s="51">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v>395</v>
      </c>
      <c r="F46" s="20" t="s">
        <v>135</v>
      </c>
      <c r="G46" s="17" t="s">
        <v>136</v>
      </c>
      <c r="H46" s="21"/>
    </row>
    <row r="47" spans="1:8" s="22" customFormat="1" ht="29" x14ac:dyDescent="0.35">
      <c r="A47" s="17" t="s">
        <v>137</v>
      </c>
      <c r="B47" s="18" t="s">
        <v>138</v>
      </c>
      <c r="C47" s="18" t="s">
        <v>134</v>
      </c>
      <c r="D47" s="19" t="s">
        <v>27</v>
      </c>
      <c r="E47" s="51">
        <v>785</v>
      </c>
      <c r="F47" s="20" t="s">
        <v>135</v>
      </c>
      <c r="G47" s="17" t="s">
        <v>139</v>
      </c>
      <c r="H47" s="21"/>
    </row>
    <row r="48" spans="1:8" s="22" customFormat="1" ht="29" x14ac:dyDescent="0.35">
      <c r="A48" s="24" t="s">
        <v>140</v>
      </c>
      <c r="B48" s="18" t="s">
        <v>141</v>
      </c>
      <c r="C48" s="18" t="s">
        <v>26</v>
      </c>
      <c r="D48" s="19" t="s">
        <v>27</v>
      </c>
      <c r="E48" s="51">
        <v>75</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v>75</v>
      </c>
      <c r="F55" s="20" t="s">
        <v>28</v>
      </c>
      <c r="G55" s="17" t="s">
        <v>148</v>
      </c>
      <c r="H55" s="21"/>
    </row>
    <row r="56" spans="1:8" s="22" customFormat="1" x14ac:dyDescent="0.35">
      <c r="A56" s="17" t="s">
        <v>30</v>
      </c>
      <c r="B56" s="18" t="s">
        <v>31</v>
      </c>
      <c r="C56" s="18" t="s">
        <v>32</v>
      </c>
      <c r="D56" s="19" t="s">
        <v>27</v>
      </c>
      <c r="E56" s="51">
        <v>75</v>
      </c>
      <c r="F56" s="20" t="s">
        <v>28</v>
      </c>
      <c r="G56" s="17" t="s">
        <v>149</v>
      </c>
      <c r="H56" s="21"/>
    </row>
    <row r="57" spans="1:8" s="22" customFormat="1" ht="72.5" x14ac:dyDescent="0.35">
      <c r="A57" s="17" t="s">
        <v>43</v>
      </c>
      <c r="B57" s="18" t="s">
        <v>150</v>
      </c>
      <c r="C57" s="18" t="s">
        <v>151</v>
      </c>
      <c r="D57" s="19" t="s">
        <v>27</v>
      </c>
      <c r="E57" s="51">
        <v>75</v>
      </c>
      <c r="F57" s="20" t="s">
        <v>37</v>
      </c>
      <c r="G57" s="17" t="s">
        <v>152</v>
      </c>
      <c r="H57" s="21"/>
    </row>
    <row r="58" spans="1:8" s="22" customFormat="1" ht="72.5" x14ac:dyDescent="0.35">
      <c r="A58" s="17" t="s">
        <v>47</v>
      </c>
      <c r="B58" s="18" t="s">
        <v>153</v>
      </c>
      <c r="C58" s="18" t="s">
        <v>53</v>
      </c>
      <c r="D58" s="19" t="s">
        <v>27</v>
      </c>
      <c r="E58" s="51">
        <v>160</v>
      </c>
      <c r="F58" s="20" t="s">
        <v>37</v>
      </c>
      <c r="G58" s="17" t="s">
        <v>154</v>
      </c>
      <c r="H58" s="21"/>
    </row>
    <row r="59" spans="1:8" s="22" customFormat="1" ht="72.5" x14ac:dyDescent="0.35">
      <c r="A59" s="17" t="s">
        <v>51</v>
      </c>
      <c r="B59" s="18" t="s">
        <v>155</v>
      </c>
      <c r="C59" s="18" t="s">
        <v>53</v>
      </c>
      <c r="D59" s="19" t="s">
        <v>27</v>
      </c>
      <c r="E59" s="51">
        <v>235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v>75</v>
      </c>
      <c r="F64" s="20" t="s">
        <v>59</v>
      </c>
      <c r="G64" s="17" t="s">
        <v>29</v>
      </c>
      <c r="H64" s="21"/>
    </row>
    <row r="65" spans="1:8" s="22" customFormat="1" ht="58" x14ac:dyDescent="0.35">
      <c r="A65" s="17" t="s">
        <v>64</v>
      </c>
      <c r="B65" s="18" t="s">
        <v>159</v>
      </c>
      <c r="C65" s="18" t="s">
        <v>26</v>
      </c>
      <c r="D65" s="19" t="s">
        <v>27</v>
      </c>
      <c r="E65" s="51">
        <v>160</v>
      </c>
      <c r="F65" s="20" t="s">
        <v>59</v>
      </c>
      <c r="G65" s="17" t="s">
        <v>33</v>
      </c>
      <c r="H65" s="21"/>
    </row>
    <row r="66" spans="1:8" s="22" customFormat="1" ht="58" x14ac:dyDescent="0.35">
      <c r="A66" s="17" t="s">
        <v>67</v>
      </c>
      <c r="B66" s="18" t="s">
        <v>160</v>
      </c>
      <c r="C66" s="18" t="s">
        <v>41</v>
      </c>
      <c r="D66" s="19" t="s">
        <v>27</v>
      </c>
      <c r="E66" s="51">
        <v>235</v>
      </c>
      <c r="F66" s="20" t="s">
        <v>59</v>
      </c>
      <c r="G66" s="17" t="s">
        <v>161</v>
      </c>
      <c r="H66" s="21"/>
    </row>
    <row r="67" spans="1:8" s="22" customFormat="1" ht="58" x14ac:dyDescent="0.35">
      <c r="A67" s="24" t="s">
        <v>70</v>
      </c>
      <c r="B67" s="18" t="s">
        <v>162</v>
      </c>
      <c r="C67" s="18" t="s">
        <v>72</v>
      </c>
      <c r="D67" s="19" t="s">
        <v>27</v>
      </c>
      <c r="E67" s="51">
        <v>30</v>
      </c>
      <c r="F67" s="20" t="s">
        <v>73</v>
      </c>
      <c r="G67" s="17" t="s">
        <v>163</v>
      </c>
      <c r="H67" s="21"/>
    </row>
    <row r="68" spans="1:8" s="22" customFormat="1" ht="58" x14ac:dyDescent="0.35">
      <c r="A68" s="17" t="s">
        <v>79</v>
      </c>
      <c r="B68" s="18" t="s">
        <v>80</v>
      </c>
      <c r="C68" s="18" t="s">
        <v>72</v>
      </c>
      <c r="D68" s="19" t="s">
        <v>27</v>
      </c>
      <c r="E68" s="51">
        <v>160</v>
      </c>
      <c r="F68" s="20" t="s">
        <v>77</v>
      </c>
      <c r="G68" s="17" t="s">
        <v>164</v>
      </c>
      <c r="H68" s="21"/>
    </row>
    <row r="69" spans="1:8" s="22" customFormat="1" ht="58" x14ac:dyDescent="0.35">
      <c r="A69" s="17" t="s">
        <v>82</v>
      </c>
      <c r="B69" s="18" t="s">
        <v>83</v>
      </c>
      <c r="C69" s="18" t="s">
        <v>72</v>
      </c>
      <c r="D69" s="19" t="s">
        <v>27</v>
      </c>
      <c r="E69" s="51">
        <v>235</v>
      </c>
      <c r="F69" s="20" t="s">
        <v>77</v>
      </c>
      <c r="G69" s="17" t="s">
        <v>165</v>
      </c>
      <c r="H69" s="21"/>
    </row>
    <row r="70" spans="1:8" s="22" customFormat="1" ht="58" x14ac:dyDescent="0.35">
      <c r="A70" s="17" t="s">
        <v>85</v>
      </c>
      <c r="B70" s="18" t="s">
        <v>86</v>
      </c>
      <c r="C70" s="18" t="s">
        <v>72</v>
      </c>
      <c r="D70" s="19" t="s">
        <v>27</v>
      </c>
      <c r="E70" s="51">
        <v>315</v>
      </c>
      <c r="F70" s="20" t="s">
        <v>77</v>
      </c>
      <c r="G70" s="17" t="s">
        <v>166</v>
      </c>
      <c r="H70" s="21"/>
    </row>
    <row r="71" spans="1:8" s="22" customFormat="1" ht="58" x14ac:dyDescent="0.35">
      <c r="A71" s="17" t="s">
        <v>88</v>
      </c>
      <c r="B71" s="18" t="s">
        <v>167</v>
      </c>
      <c r="C71" s="18" t="s">
        <v>72</v>
      </c>
      <c r="D71" s="19" t="s">
        <v>27</v>
      </c>
      <c r="E71" s="51">
        <v>160</v>
      </c>
      <c r="F71" s="20" t="s">
        <v>168</v>
      </c>
      <c r="G71" s="17" t="s">
        <v>169</v>
      </c>
      <c r="H71" s="21"/>
    </row>
    <row r="72" spans="1:8" s="22" customFormat="1" ht="58" x14ac:dyDescent="0.35">
      <c r="A72" s="17" t="s">
        <v>92</v>
      </c>
      <c r="B72" s="18" t="s">
        <v>170</v>
      </c>
      <c r="C72" s="18" t="s">
        <v>72</v>
      </c>
      <c r="D72" s="19" t="s">
        <v>27</v>
      </c>
      <c r="E72" s="51">
        <v>235</v>
      </c>
      <c r="F72" s="20" t="s">
        <v>168</v>
      </c>
      <c r="G72" s="17" t="s">
        <v>171</v>
      </c>
      <c r="H72" s="21"/>
    </row>
    <row r="73" spans="1:8" s="22" customFormat="1" ht="58" x14ac:dyDescent="0.35">
      <c r="A73" s="17" t="s">
        <v>95</v>
      </c>
      <c r="B73" s="18" t="s">
        <v>172</v>
      </c>
      <c r="C73" s="18" t="s">
        <v>72</v>
      </c>
      <c r="D73" s="19" t="s">
        <v>27</v>
      </c>
      <c r="E73" s="51">
        <v>315</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v>75</v>
      </c>
      <c r="F78" s="20" t="s">
        <v>37</v>
      </c>
      <c r="G78" s="23"/>
      <c r="H78" s="21"/>
    </row>
    <row r="79" spans="1:8" s="22" customFormat="1" ht="94.5" customHeight="1" x14ac:dyDescent="0.35">
      <c r="A79" s="17" t="s">
        <v>181</v>
      </c>
      <c r="B79" s="28" t="s">
        <v>182</v>
      </c>
      <c r="C79" s="18" t="s">
        <v>183</v>
      </c>
      <c r="D79" s="19" t="s">
        <v>27</v>
      </c>
      <c r="E79" s="51">
        <v>75</v>
      </c>
      <c r="F79" s="20" t="s">
        <v>37</v>
      </c>
      <c r="G79" s="23"/>
      <c r="H79" s="21"/>
    </row>
    <row r="80" spans="1:8" s="22" customFormat="1" ht="111.75" customHeight="1" x14ac:dyDescent="0.35">
      <c r="A80" s="17" t="s">
        <v>184</v>
      </c>
      <c r="B80" s="28" t="s">
        <v>185</v>
      </c>
      <c r="C80" s="18" t="s">
        <v>186</v>
      </c>
      <c r="D80" s="19" t="s">
        <v>27</v>
      </c>
      <c r="E80" s="51">
        <v>160</v>
      </c>
      <c r="F80" s="20" t="s">
        <v>37</v>
      </c>
      <c r="G80" s="23"/>
      <c r="H80" s="21"/>
    </row>
    <row r="81" spans="1:8" s="22" customFormat="1" ht="111" customHeight="1" x14ac:dyDescent="0.35">
      <c r="A81" s="17" t="s">
        <v>187</v>
      </c>
      <c r="B81" s="28" t="s">
        <v>188</v>
      </c>
      <c r="C81" s="18" t="s">
        <v>189</v>
      </c>
      <c r="D81" s="19" t="s">
        <v>27</v>
      </c>
      <c r="E81" s="51">
        <v>160</v>
      </c>
      <c r="F81" s="20" t="s">
        <v>37</v>
      </c>
      <c r="G81" s="23"/>
      <c r="H81" s="21"/>
    </row>
    <row r="82" spans="1:8" s="22" customFormat="1" ht="108.75" customHeight="1" x14ac:dyDescent="0.35">
      <c r="A82" s="17" t="s">
        <v>190</v>
      </c>
      <c r="B82" s="28" t="s">
        <v>191</v>
      </c>
      <c r="C82" s="18" t="s">
        <v>189</v>
      </c>
      <c r="D82" s="19" t="s">
        <v>27</v>
      </c>
      <c r="E82" s="51">
        <v>235</v>
      </c>
      <c r="F82" s="20" t="s">
        <v>37</v>
      </c>
      <c r="G82" s="23"/>
      <c r="H82" s="21"/>
    </row>
    <row r="83" spans="1:8" s="22" customFormat="1" ht="82.5" customHeight="1" x14ac:dyDescent="0.35">
      <c r="A83" s="17" t="s">
        <v>192</v>
      </c>
      <c r="B83" s="28" t="s">
        <v>193</v>
      </c>
      <c r="C83" s="18" t="s">
        <v>194</v>
      </c>
      <c r="D83" s="19" t="s">
        <v>27</v>
      </c>
      <c r="E83" s="51">
        <v>160</v>
      </c>
      <c r="F83" s="20" t="s">
        <v>37</v>
      </c>
      <c r="G83" s="23"/>
      <c r="H83" s="21"/>
    </row>
    <row r="84" spans="1:8" s="22" customFormat="1" ht="153.75" customHeight="1" x14ac:dyDescent="0.35">
      <c r="A84" s="17" t="s">
        <v>195</v>
      </c>
      <c r="B84" s="28" t="s">
        <v>196</v>
      </c>
      <c r="C84" s="18" t="s">
        <v>183</v>
      </c>
      <c r="D84" s="19" t="s">
        <v>27</v>
      </c>
      <c r="E84" s="51">
        <v>75</v>
      </c>
      <c r="F84" s="29" t="s">
        <v>197</v>
      </c>
      <c r="G84" s="23"/>
      <c r="H84" s="21"/>
    </row>
    <row r="85" spans="1:8" s="22" customFormat="1" ht="15.75" customHeight="1" x14ac:dyDescent="0.35">
      <c r="A85" s="30" t="s">
        <v>198</v>
      </c>
      <c r="B85" s="31" t="s">
        <v>199</v>
      </c>
      <c r="C85" s="31" t="s">
        <v>200</v>
      </c>
      <c r="D85" s="32" t="s">
        <v>27</v>
      </c>
      <c r="E85" s="53">
        <v>75</v>
      </c>
      <c r="F85" s="33" t="s">
        <v>201</v>
      </c>
      <c r="G85" s="23"/>
      <c r="H85" s="21"/>
    </row>
    <row r="86" spans="1:8" s="22" customFormat="1" ht="116" x14ac:dyDescent="0.35">
      <c r="A86" s="34"/>
      <c r="B86" s="35" t="s">
        <v>202</v>
      </c>
      <c r="C86" s="35" t="s">
        <v>203</v>
      </c>
      <c r="D86" s="36" t="s">
        <v>27</v>
      </c>
      <c r="E86" s="54">
        <v>160</v>
      </c>
      <c r="F86" s="37" t="s">
        <v>204</v>
      </c>
      <c r="G86" s="23"/>
      <c r="H86" s="21"/>
    </row>
    <row r="87" spans="1:8" s="22" customFormat="1" ht="160.5" customHeight="1" x14ac:dyDescent="0.35">
      <c r="A87" s="17" t="s">
        <v>205</v>
      </c>
      <c r="B87" s="28" t="s">
        <v>206</v>
      </c>
      <c r="C87" s="28" t="s">
        <v>207</v>
      </c>
      <c r="D87" s="19" t="s">
        <v>27</v>
      </c>
      <c r="E87" s="51">
        <v>235</v>
      </c>
      <c r="F87" s="29" t="s">
        <v>208</v>
      </c>
      <c r="G87" s="23"/>
      <c r="H87" s="21"/>
    </row>
    <row r="88" spans="1:8" s="22" customFormat="1" ht="87" x14ac:dyDescent="0.35">
      <c r="A88" s="17" t="s">
        <v>209</v>
      </c>
      <c r="B88" s="28" t="s">
        <v>210</v>
      </c>
      <c r="C88" s="28" t="s">
        <v>211</v>
      </c>
      <c r="D88" s="19" t="s">
        <v>27</v>
      </c>
      <c r="E88" s="51">
        <v>160</v>
      </c>
      <c r="F88" s="29" t="s">
        <v>212</v>
      </c>
      <c r="G88" s="23"/>
      <c r="H88" s="21"/>
    </row>
    <row r="89" spans="1:8" s="22" customFormat="1" ht="87" x14ac:dyDescent="0.35">
      <c r="A89" s="17" t="s">
        <v>213</v>
      </c>
      <c r="B89" s="28" t="s">
        <v>214</v>
      </c>
      <c r="C89" s="28" t="s">
        <v>215</v>
      </c>
      <c r="D89" s="19" t="s">
        <v>27</v>
      </c>
      <c r="E89" s="51">
        <v>235</v>
      </c>
      <c r="F89" s="29" t="s">
        <v>212</v>
      </c>
      <c r="G89" s="23"/>
      <c r="H89" s="21"/>
    </row>
    <row r="90" spans="1:8" ht="87" x14ac:dyDescent="0.35">
      <c r="A90" s="38" t="s">
        <v>216</v>
      </c>
      <c r="B90" s="28" t="s">
        <v>217</v>
      </c>
      <c r="C90" s="28" t="s">
        <v>215</v>
      </c>
      <c r="D90" s="19" t="s">
        <v>27</v>
      </c>
      <c r="E90" s="55">
        <v>315</v>
      </c>
      <c r="F90" s="29" t="s">
        <v>212</v>
      </c>
      <c r="G90" s="8"/>
      <c r="H90" s="7"/>
    </row>
    <row r="91" spans="1:8" ht="88.9" customHeight="1" x14ac:dyDescent="0.35">
      <c r="A91" s="38" t="s">
        <v>218</v>
      </c>
      <c r="B91" s="28" t="s">
        <v>219</v>
      </c>
      <c r="C91" s="28" t="s">
        <v>220</v>
      </c>
      <c r="D91" s="19" t="s">
        <v>27</v>
      </c>
      <c r="E91" s="55">
        <v>160</v>
      </c>
      <c r="F91" s="29" t="s">
        <v>221</v>
      </c>
      <c r="G91" s="8"/>
      <c r="H91" s="7"/>
    </row>
    <row r="92" spans="1:8" ht="87" x14ac:dyDescent="0.35">
      <c r="A92" s="38" t="s">
        <v>222</v>
      </c>
      <c r="B92" s="18" t="s">
        <v>223</v>
      </c>
      <c r="C92" s="28" t="s">
        <v>211</v>
      </c>
      <c r="D92" s="19" t="s">
        <v>27</v>
      </c>
      <c r="E92" s="55">
        <v>235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JbWnhwyXMh6lovpVonno53H3YHU9f/004eD0saRKEibd8vwZ+dHk+29sAutq5I1yUP+pnw7MQzLoxVXl1PjI1g==" saltValue="u4MfXFnEkatbu/2IWdVXcw==" spinCount="100000" sheet="1" objects="1" scenarios="1"/>
  <pageMargins left="0.70866141732283472" right="0.70866141732283472" top="0.74803149606299213" bottom="0.74803149606299213" header="0.31496062992125984" footer="0.31496062992125984"/>
  <pageSetup paperSize="9" scale="65" fitToHeight="0" orientation="portrait" r:id="rId1"/>
  <headerFooter>
    <oddHeader xml:space="preserve">&amp;LTables of Standards for SLC 15A, DG and SLC 15 for Regulatory Year 2023/24
</oddHeader>
    <oddFooter>Page &amp;P of &amp;N</oddFooter>
  </headerFooter>
  <rowBreaks count="5" manualBreakCount="5">
    <brk id="14" max="7" man="1"/>
    <brk id="30" max="7" man="1"/>
    <brk id="49" max="7" man="1"/>
    <brk id="74" max="7" man="1"/>
    <brk id="84"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53BB3-112B-4454-A22B-1E8318C55BA4}">
  <sheetPr>
    <pageSetUpPr fitToPage="1"/>
  </sheetPr>
  <dimension ref="A1:H94"/>
  <sheetViews>
    <sheetView zoomScale="90" zoomScaleNormal="90" workbookViewId="0">
      <selection activeCell="M17" sqref="M17"/>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54296875" style="39" customWidth="1"/>
    <col min="6" max="6" width="27.54296875" style="9" customWidth="1"/>
    <col min="7" max="7" width="12.54296875" style="39" customWidth="1"/>
    <col min="8" max="16384" width="9.1796875" style="9"/>
  </cols>
  <sheetData>
    <row r="1" spans="1:8" ht="21" x14ac:dyDescent="0.35">
      <c r="A1" s="6" t="s">
        <v>224</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Payment'!E7*Index!$B$4*2,-1)/2</f>
        <v>80</v>
      </c>
      <c r="F7" s="20" t="s">
        <v>28</v>
      </c>
      <c r="G7" s="17" t="s">
        <v>29</v>
      </c>
      <c r="H7" s="21"/>
    </row>
    <row r="8" spans="1:8" s="22" customFormat="1" x14ac:dyDescent="0.35">
      <c r="A8" s="17" t="s">
        <v>30</v>
      </c>
      <c r="B8" s="18" t="s">
        <v>31</v>
      </c>
      <c r="C8" s="18" t="s">
        <v>32</v>
      </c>
      <c r="D8" s="19" t="s">
        <v>27</v>
      </c>
      <c r="E8" s="51">
        <f>ROUND('2023-24 Payment'!E8*Index!$B$4*2,-1)/2</f>
        <v>80</v>
      </c>
      <c r="F8" s="20" t="s">
        <v>28</v>
      </c>
      <c r="G8" s="17" t="s">
        <v>33</v>
      </c>
      <c r="H8" s="21"/>
    </row>
    <row r="9" spans="1:8" s="22" customFormat="1" ht="78.75" customHeight="1" x14ac:dyDescent="0.35">
      <c r="A9" s="17" t="s">
        <v>34</v>
      </c>
      <c r="B9" s="18" t="s">
        <v>35</v>
      </c>
      <c r="C9" s="18" t="s">
        <v>36</v>
      </c>
      <c r="D9" s="19" t="s">
        <v>27</v>
      </c>
      <c r="E9" s="51">
        <f>ROUND('2023-24 Payment'!E9*Index!$B$4*2,-1)/2</f>
        <v>20</v>
      </c>
      <c r="F9" s="20" t="s">
        <v>37</v>
      </c>
      <c r="G9" s="17" t="s">
        <v>38</v>
      </c>
      <c r="H9" s="21"/>
    </row>
    <row r="10" spans="1:8" s="22" customFormat="1" ht="143.25" customHeight="1" x14ac:dyDescent="0.35">
      <c r="A10" s="17" t="s">
        <v>39</v>
      </c>
      <c r="B10" s="18" t="s">
        <v>40</v>
      </c>
      <c r="C10" s="18" t="s">
        <v>41</v>
      </c>
      <c r="D10" s="19" t="s">
        <v>27</v>
      </c>
      <c r="E10" s="51">
        <f>ROUND('2023-24 Payment'!E10*Index!$B$4*2,-1)/2</f>
        <v>20</v>
      </c>
      <c r="F10" s="20" t="s">
        <v>37</v>
      </c>
      <c r="G10" s="17" t="s">
        <v>42</v>
      </c>
      <c r="H10" s="21"/>
    </row>
    <row r="11" spans="1:8" s="22" customFormat="1" ht="72.5" x14ac:dyDescent="0.35">
      <c r="A11" s="17" t="s">
        <v>43</v>
      </c>
      <c r="B11" s="18" t="s">
        <v>44</v>
      </c>
      <c r="C11" s="18" t="s">
        <v>45</v>
      </c>
      <c r="D11" s="19" t="s">
        <v>27</v>
      </c>
      <c r="E11" s="51">
        <f>ROUND('2023-24 Payment'!E11*Index!$B$4*2,-1)/2</f>
        <v>80</v>
      </c>
      <c r="F11" s="20" t="s">
        <v>37</v>
      </c>
      <c r="G11" s="17" t="s">
        <v>46</v>
      </c>
      <c r="H11" s="21"/>
    </row>
    <row r="12" spans="1:8" s="22" customFormat="1" ht="72.5" x14ac:dyDescent="0.35">
      <c r="A12" s="17" t="s">
        <v>47</v>
      </c>
      <c r="B12" s="18" t="s">
        <v>48</v>
      </c>
      <c r="C12" s="18" t="s">
        <v>49</v>
      </c>
      <c r="D12" s="19" t="s">
        <v>27</v>
      </c>
      <c r="E12" s="51">
        <f>ROUND('2023-24 Payment'!E12*Index!$B$4*2,-1)/2</f>
        <v>165</v>
      </c>
      <c r="F12" s="20" t="s">
        <v>37</v>
      </c>
      <c r="G12" s="17" t="s">
        <v>50</v>
      </c>
      <c r="H12" s="21"/>
    </row>
    <row r="13" spans="1:8" s="22" customFormat="1" ht="72.5" x14ac:dyDescent="0.35">
      <c r="A13" s="17" t="s">
        <v>51</v>
      </c>
      <c r="B13" s="18" t="s">
        <v>52</v>
      </c>
      <c r="C13" s="18" t="s">
        <v>53</v>
      </c>
      <c r="D13" s="19" t="s">
        <v>27</v>
      </c>
      <c r="E13" s="51">
        <f>ROUND('2023-24 Payment'!E13*Index!$B$4*2,-1)/2</f>
        <v>245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Payment'!E18*Index!$B$4*2,-1)/2</f>
        <v>20</v>
      </c>
      <c r="F18" s="20" t="s">
        <v>59</v>
      </c>
      <c r="G18" s="17" t="s">
        <v>60</v>
      </c>
      <c r="H18" s="21"/>
    </row>
    <row r="19" spans="1:8" s="22" customFormat="1" ht="58" x14ac:dyDescent="0.35">
      <c r="A19" s="17" t="s">
        <v>61</v>
      </c>
      <c r="B19" s="18" t="s">
        <v>62</v>
      </c>
      <c r="C19" s="18" t="s">
        <v>58</v>
      </c>
      <c r="D19" s="19" t="s">
        <v>27</v>
      </c>
      <c r="E19" s="51">
        <f>ROUND('2023-24 Payment'!E19*Index!$B$4*2,-1)/2</f>
        <v>80</v>
      </c>
      <c r="F19" s="20" t="s">
        <v>59</v>
      </c>
      <c r="G19" s="17" t="s">
        <v>63</v>
      </c>
      <c r="H19" s="21"/>
    </row>
    <row r="20" spans="1:8" s="22" customFormat="1" ht="58" x14ac:dyDescent="0.35">
      <c r="A20" s="17" t="s">
        <v>64</v>
      </c>
      <c r="B20" s="18" t="s">
        <v>65</v>
      </c>
      <c r="C20" s="18" t="s">
        <v>26</v>
      </c>
      <c r="D20" s="19" t="s">
        <v>27</v>
      </c>
      <c r="E20" s="51">
        <f>ROUND('2023-24 Payment'!E20*Index!$B$4*2,-1)/2</f>
        <v>165</v>
      </c>
      <c r="F20" s="20" t="s">
        <v>59</v>
      </c>
      <c r="G20" s="17" t="s">
        <v>66</v>
      </c>
      <c r="H20" s="21"/>
    </row>
    <row r="21" spans="1:8" s="22" customFormat="1" ht="58" x14ac:dyDescent="0.35">
      <c r="A21" s="17" t="s">
        <v>67</v>
      </c>
      <c r="B21" s="18" t="s">
        <v>68</v>
      </c>
      <c r="C21" s="18" t="s">
        <v>41</v>
      </c>
      <c r="D21" s="19" t="s">
        <v>27</v>
      </c>
      <c r="E21" s="51">
        <f>ROUND('2023-24 Payment'!E21*Index!$B$4*2,-1)/2</f>
        <v>245</v>
      </c>
      <c r="F21" s="20" t="s">
        <v>59</v>
      </c>
      <c r="G21" s="17" t="s">
        <v>69</v>
      </c>
      <c r="H21" s="21"/>
    </row>
    <row r="22" spans="1:8" s="22" customFormat="1" ht="58" x14ac:dyDescent="0.35">
      <c r="A22" s="24" t="s">
        <v>70</v>
      </c>
      <c r="B22" s="18" t="s">
        <v>71</v>
      </c>
      <c r="C22" s="18" t="s">
        <v>72</v>
      </c>
      <c r="D22" s="19" t="s">
        <v>27</v>
      </c>
      <c r="E22" s="51">
        <f>ROUND('2023-24 Payment'!E22*Index!$B$4*2,-1)/2</f>
        <v>30</v>
      </c>
      <c r="F22" s="20" t="s">
        <v>73</v>
      </c>
      <c r="G22" s="17" t="s">
        <v>74</v>
      </c>
      <c r="H22" s="21"/>
    </row>
    <row r="23" spans="1:8" s="22" customFormat="1" ht="58" x14ac:dyDescent="0.35">
      <c r="A23" s="17" t="s">
        <v>75</v>
      </c>
      <c r="B23" s="18" t="s">
        <v>76</v>
      </c>
      <c r="C23" s="18" t="s">
        <v>72</v>
      </c>
      <c r="D23" s="19" t="s">
        <v>27</v>
      </c>
      <c r="E23" s="51">
        <f>ROUND('2023-24 Payment'!E23*Index!$B$4*2,-1)/2</f>
        <v>40</v>
      </c>
      <c r="F23" s="20" t="s">
        <v>77</v>
      </c>
      <c r="G23" s="17" t="s">
        <v>78</v>
      </c>
      <c r="H23" s="21"/>
    </row>
    <row r="24" spans="1:8" s="22" customFormat="1" ht="58" x14ac:dyDescent="0.35">
      <c r="A24" s="17" t="s">
        <v>79</v>
      </c>
      <c r="B24" s="18" t="s">
        <v>80</v>
      </c>
      <c r="C24" s="18" t="s">
        <v>72</v>
      </c>
      <c r="D24" s="19" t="s">
        <v>27</v>
      </c>
      <c r="E24" s="51">
        <f>ROUND('2023-24 Payment'!E24*Index!$B$4*2,-1)/2</f>
        <v>165</v>
      </c>
      <c r="F24" s="20" t="s">
        <v>77</v>
      </c>
      <c r="G24" s="17" t="s">
        <v>81</v>
      </c>
      <c r="H24" s="21"/>
    </row>
    <row r="25" spans="1:8" s="22" customFormat="1" ht="58" x14ac:dyDescent="0.35">
      <c r="A25" s="17" t="s">
        <v>82</v>
      </c>
      <c r="B25" s="18" t="s">
        <v>83</v>
      </c>
      <c r="C25" s="18" t="s">
        <v>72</v>
      </c>
      <c r="D25" s="19" t="s">
        <v>27</v>
      </c>
      <c r="E25" s="51">
        <f>ROUND('2023-24 Payment'!E25*Index!$B$4*2,-1)/2</f>
        <v>245</v>
      </c>
      <c r="F25" s="20" t="s">
        <v>77</v>
      </c>
      <c r="G25" s="17" t="s">
        <v>84</v>
      </c>
      <c r="H25" s="21"/>
    </row>
    <row r="26" spans="1:8" s="22" customFormat="1" ht="58" x14ac:dyDescent="0.35">
      <c r="A26" s="17" t="s">
        <v>85</v>
      </c>
      <c r="B26" s="18" t="s">
        <v>86</v>
      </c>
      <c r="C26" s="18" t="s">
        <v>72</v>
      </c>
      <c r="D26" s="19" t="s">
        <v>27</v>
      </c>
      <c r="E26" s="51">
        <f>ROUND('2023-24 Payment'!E26*Index!$B$4*2,-1)/2</f>
        <v>330</v>
      </c>
      <c r="F26" s="20" t="s">
        <v>77</v>
      </c>
      <c r="G26" s="17" t="s">
        <v>87</v>
      </c>
      <c r="H26" s="21"/>
    </row>
    <row r="27" spans="1:8" s="22" customFormat="1" ht="58" x14ac:dyDescent="0.35">
      <c r="A27" s="17" t="s">
        <v>88</v>
      </c>
      <c r="B27" s="18" t="s">
        <v>89</v>
      </c>
      <c r="C27" s="18" t="s">
        <v>72</v>
      </c>
      <c r="D27" s="19" t="s">
        <v>27</v>
      </c>
      <c r="E27" s="51">
        <f>ROUND('2023-24 Payment'!E27*Index!$B$4*2,-1)/2</f>
        <v>165</v>
      </c>
      <c r="F27" s="20" t="s">
        <v>90</v>
      </c>
      <c r="G27" s="17" t="s">
        <v>91</v>
      </c>
      <c r="H27" s="21"/>
    </row>
    <row r="28" spans="1:8" s="22" customFormat="1" ht="58" x14ac:dyDescent="0.35">
      <c r="A28" s="17" t="s">
        <v>92</v>
      </c>
      <c r="B28" s="18" t="s">
        <v>93</v>
      </c>
      <c r="C28" s="18" t="s">
        <v>72</v>
      </c>
      <c r="D28" s="19" t="s">
        <v>27</v>
      </c>
      <c r="E28" s="51">
        <f>ROUND('2023-24 Payment'!E28*Index!$B$4*2,-1)/2</f>
        <v>245</v>
      </c>
      <c r="F28" s="20" t="s">
        <v>90</v>
      </c>
      <c r="G28" s="17" t="s">
        <v>94</v>
      </c>
      <c r="H28" s="21"/>
    </row>
    <row r="29" spans="1:8" s="22" customFormat="1" ht="58" x14ac:dyDescent="0.35">
      <c r="A29" s="17" t="s">
        <v>95</v>
      </c>
      <c r="B29" s="18" t="s">
        <v>96</v>
      </c>
      <c r="C29" s="18" t="s">
        <v>72</v>
      </c>
      <c r="D29" s="19" t="s">
        <v>27</v>
      </c>
      <c r="E29" s="51">
        <f>ROUND('2023-24 Payment'!E29*Index!$B$4*2,-1)/2</f>
        <v>330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Payment'!E34*Index!$B$4*2,-1)/2</f>
        <v>80</v>
      </c>
      <c r="F34" s="20" t="s">
        <v>102</v>
      </c>
      <c r="G34" s="17" t="s">
        <v>103</v>
      </c>
      <c r="H34" s="21"/>
    </row>
    <row r="35" spans="1:8" s="22" customFormat="1" ht="72.5" x14ac:dyDescent="0.35">
      <c r="A35" s="17" t="s">
        <v>104</v>
      </c>
      <c r="B35" s="18" t="s">
        <v>105</v>
      </c>
      <c r="C35" s="18" t="s">
        <v>106</v>
      </c>
      <c r="D35" s="19" t="s">
        <v>27</v>
      </c>
      <c r="E35" s="51">
        <f>ROUND('2023-24 Payment'!E35*Index!$B$4*2,-1)/2</f>
        <v>20</v>
      </c>
      <c r="F35" s="20" t="s">
        <v>107</v>
      </c>
      <c r="G35" s="17" t="s">
        <v>108</v>
      </c>
      <c r="H35" s="21"/>
    </row>
    <row r="36" spans="1:8" s="22" customFormat="1" ht="72.5" x14ac:dyDescent="0.35">
      <c r="A36" s="17" t="s">
        <v>109</v>
      </c>
      <c r="B36" s="18" t="s">
        <v>110</v>
      </c>
      <c r="C36" s="18" t="s">
        <v>26</v>
      </c>
      <c r="D36" s="19" t="s">
        <v>27</v>
      </c>
      <c r="E36" s="51">
        <f>ROUND('2023-24 Payment'!E36*Index!$B$4*2,-1)/2</f>
        <v>20</v>
      </c>
      <c r="F36" s="20" t="s">
        <v>107</v>
      </c>
      <c r="G36" s="17" t="s">
        <v>111</v>
      </c>
      <c r="H36" s="21"/>
    </row>
    <row r="37" spans="1:8" s="22" customFormat="1" ht="72.5" x14ac:dyDescent="0.35">
      <c r="A37" s="17" t="s">
        <v>112</v>
      </c>
      <c r="B37" s="18" t="s">
        <v>113</v>
      </c>
      <c r="C37" s="18" t="s">
        <v>32</v>
      </c>
      <c r="D37" s="19" t="s">
        <v>27</v>
      </c>
      <c r="E37" s="51">
        <f>ROUND('2023-24 Payment'!E37*Index!$B$4*2,-1)/2</f>
        <v>20</v>
      </c>
      <c r="F37" s="20" t="s">
        <v>107</v>
      </c>
      <c r="G37" s="17" t="s">
        <v>114</v>
      </c>
      <c r="H37" s="21"/>
    </row>
    <row r="38" spans="1:8" s="22" customFormat="1" ht="72.5" x14ac:dyDescent="0.35">
      <c r="A38" s="17" t="s">
        <v>115</v>
      </c>
      <c r="B38" s="18" t="s">
        <v>116</v>
      </c>
      <c r="C38" s="18" t="s">
        <v>45</v>
      </c>
      <c r="D38" s="19" t="s">
        <v>27</v>
      </c>
      <c r="E38" s="51">
        <f>ROUND('2023-24 Payment'!E38*Index!$B$4*2,-1)/2</f>
        <v>20</v>
      </c>
      <c r="F38" s="20" t="s">
        <v>107</v>
      </c>
      <c r="G38" s="17" t="s">
        <v>117</v>
      </c>
      <c r="H38" s="21"/>
    </row>
    <row r="39" spans="1:8" s="22" customFormat="1" ht="58" x14ac:dyDescent="0.35">
      <c r="A39" s="24" t="s">
        <v>118</v>
      </c>
      <c r="B39" s="18" t="s">
        <v>119</v>
      </c>
      <c r="C39" s="18" t="s">
        <v>45</v>
      </c>
      <c r="D39" s="19" t="s">
        <v>27</v>
      </c>
      <c r="E39" s="51">
        <f>ROUND('2023-24 Payment'!E39*Index!$B$4*2,-1)/2</f>
        <v>20</v>
      </c>
      <c r="F39" s="20" t="s">
        <v>120</v>
      </c>
      <c r="G39" s="17" t="s">
        <v>121</v>
      </c>
      <c r="H39" s="21"/>
    </row>
    <row r="40" spans="1:8" s="22" customFormat="1" ht="58" x14ac:dyDescent="0.35">
      <c r="A40" s="17" t="s">
        <v>122</v>
      </c>
      <c r="B40" s="18" t="s">
        <v>123</v>
      </c>
      <c r="C40" s="18" t="s">
        <v>124</v>
      </c>
      <c r="D40" s="19" t="s">
        <v>27</v>
      </c>
      <c r="E40" s="51">
        <f>ROUND('2023-24 Payment'!E40*Index!$B$4*2,-1)/2</f>
        <v>20</v>
      </c>
      <c r="F40" s="20" t="s">
        <v>125</v>
      </c>
      <c r="G40" s="17" t="s">
        <v>126</v>
      </c>
      <c r="H40" s="21"/>
    </row>
    <row r="41" spans="1:8" s="22" customFormat="1" ht="58" x14ac:dyDescent="0.35">
      <c r="A41" s="17" t="s">
        <v>127</v>
      </c>
      <c r="B41" s="18" t="s">
        <v>128</v>
      </c>
      <c r="C41" s="18" t="s">
        <v>49</v>
      </c>
      <c r="D41" s="19" t="s">
        <v>27</v>
      </c>
      <c r="E41" s="51">
        <f>ROUND('2023-24 Payment'!E41*Index!$B$4*2,-1)/2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Payment'!E46*Index!$B$4*2,-1)/2</f>
        <v>410</v>
      </c>
      <c r="F46" s="20" t="s">
        <v>135</v>
      </c>
      <c r="G46" s="17" t="s">
        <v>136</v>
      </c>
      <c r="H46" s="21"/>
    </row>
    <row r="47" spans="1:8" s="22" customFormat="1" ht="29" x14ac:dyDescent="0.35">
      <c r="A47" s="17" t="s">
        <v>137</v>
      </c>
      <c r="B47" s="18" t="s">
        <v>138</v>
      </c>
      <c r="C47" s="18" t="s">
        <v>134</v>
      </c>
      <c r="D47" s="19" t="s">
        <v>27</v>
      </c>
      <c r="E47" s="51">
        <f>ROUND('2023-24 Payment'!E47*Index!$B$4*2,-1)/2</f>
        <v>820</v>
      </c>
      <c r="F47" s="20" t="s">
        <v>135</v>
      </c>
      <c r="G47" s="17" t="s">
        <v>139</v>
      </c>
      <c r="H47" s="21"/>
    </row>
    <row r="48" spans="1:8" s="22" customFormat="1" ht="29" x14ac:dyDescent="0.35">
      <c r="A48" s="24" t="s">
        <v>140</v>
      </c>
      <c r="B48" s="18" t="s">
        <v>141</v>
      </c>
      <c r="C48" s="18" t="s">
        <v>26</v>
      </c>
      <c r="D48" s="19" t="s">
        <v>27</v>
      </c>
      <c r="E48" s="51">
        <f>ROUND('2023-24 Payment'!E48*Index!$B$4*2,-1)/2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Payment'!E55*Index!$B$4*2,-1)/2</f>
        <v>80</v>
      </c>
      <c r="F55" s="20" t="s">
        <v>28</v>
      </c>
      <c r="G55" s="17" t="s">
        <v>148</v>
      </c>
      <c r="H55" s="21"/>
    </row>
    <row r="56" spans="1:8" s="22" customFormat="1" x14ac:dyDescent="0.35">
      <c r="A56" s="17" t="s">
        <v>30</v>
      </c>
      <c r="B56" s="18" t="s">
        <v>31</v>
      </c>
      <c r="C56" s="18" t="s">
        <v>32</v>
      </c>
      <c r="D56" s="19" t="s">
        <v>27</v>
      </c>
      <c r="E56" s="51">
        <f>ROUND('2023-24 Payment'!E56*Index!$B$4*2,-1)/2</f>
        <v>80</v>
      </c>
      <c r="F56" s="20" t="s">
        <v>28</v>
      </c>
      <c r="G56" s="17" t="s">
        <v>149</v>
      </c>
      <c r="H56" s="21"/>
    </row>
    <row r="57" spans="1:8" s="22" customFormat="1" ht="72.5" x14ac:dyDescent="0.35">
      <c r="A57" s="17" t="s">
        <v>43</v>
      </c>
      <c r="B57" s="18" t="s">
        <v>150</v>
      </c>
      <c r="C57" s="18" t="s">
        <v>151</v>
      </c>
      <c r="D57" s="19" t="s">
        <v>27</v>
      </c>
      <c r="E57" s="51">
        <f>ROUND('2023-24 Payment'!E57*Index!$B$4*2,-1)/2</f>
        <v>80</v>
      </c>
      <c r="F57" s="20" t="s">
        <v>37</v>
      </c>
      <c r="G57" s="17" t="s">
        <v>152</v>
      </c>
      <c r="H57" s="21"/>
    </row>
    <row r="58" spans="1:8" s="22" customFormat="1" ht="72.5" x14ac:dyDescent="0.35">
      <c r="A58" s="17" t="s">
        <v>47</v>
      </c>
      <c r="B58" s="18" t="s">
        <v>153</v>
      </c>
      <c r="C58" s="18" t="s">
        <v>53</v>
      </c>
      <c r="D58" s="19" t="s">
        <v>27</v>
      </c>
      <c r="E58" s="51">
        <f>ROUND('2023-24 Payment'!E58*Index!$B$4*2,-1)/2</f>
        <v>165</v>
      </c>
      <c r="F58" s="20" t="s">
        <v>37</v>
      </c>
      <c r="G58" s="17" t="s">
        <v>154</v>
      </c>
      <c r="H58" s="21"/>
    </row>
    <row r="59" spans="1:8" s="22" customFormat="1" ht="72.5" x14ac:dyDescent="0.35">
      <c r="A59" s="17" t="s">
        <v>51</v>
      </c>
      <c r="B59" s="18" t="s">
        <v>155</v>
      </c>
      <c r="C59" s="18" t="s">
        <v>53</v>
      </c>
      <c r="D59" s="19" t="s">
        <v>27</v>
      </c>
      <c r="E59" s="51">
        <f>ROUND('2023-24 Payment'!E59*Index!$B$4*2,-1)/2</f>
        <v>245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Payment'!E64*Index!$B$4*2,-1)/2</f>
        <v>80</v>
      </c>
      <c r="F64" s="20" t="s">
        <v>59</v>
      </c>
      <c r="G64" s="17" t="s">
        <v>29</v>
      </c>
      <c r="H64" s="21"/>
    </row>
    <row r="65" spans="1:8" s="22" customFormat="1" ht="58" x14ac:dyDescent="0.35">
      <c r="A65" s="17" t="s">
        <v>64</v>
      </c>
      <c r="B65" s="18" t="s">
        <v>159</v>
      </c>
      <c r="C65" s="18" t="s">
        <v>26</v>
      </c>
      <c r="D65" s="19" t="s">
        <v>27</v>
      </c>
      <c r="E65" s="51">
        <f>ROUND('2023-24 Payment'!E65*Index!$B$4*2,-1)/2</f>
        <v>165</v>
      </c>
      <c r="F65" s="20" t="s">
        <v>59</v>
      </c>
      <c r="G65" s="17" t="s">
        <v>33</v>
      </c>
      <c r="H65" s="21"/>
    </row>
    <row r="66" spans="1:8" s="22" customFormat="1" ht="58" x14ac:dyDescent="0.35">
      <c r="A66" s="17" t="s">
        <v>67</v>
      </c>
      <c r="B66" s="18" t="s">
        <v>160</v>
      </c>
      <c r="C66" s="18" t="s">
        <v>41</v>
      </c>
      <c r="D66" s="19" t="s">
        <v>27</v>
      </c>
      <c r="E66" s="51">
        <f>ROUND('2023-24 Payment'!E66*Index!$B$4*2,-1)/2</f>
        <v>245</v>
      </c>
      <c r="F66" s="20" t="s">
        <v>59</v>
      </c>
      <c r="G66" s="17" t="s">
        <v>161</v>
      </c>
      <c r="H66" s="21"/>
    </row>
    <row r="67" spans="1:8" s="22" customFormat="1" ht="58" x14ac:dyDescent="0.35">
      <c r="A67" s="24" t="s">
        <v>70</v>
      </c>
      <c r="B67" s="18" t="s">
        <v>162</v>
      </c>
      <c r="C67" s="18" t="s">
        <v>72</v>
      </c>
      <c r="D67" s="19" t="s">
        <v>27</v>
      </c>
      <c r="E67" s="51">
        <f>ROUND('2023-24 Payment'!E67*Index!$B$4*2,-1)/2</f>
        <v>30</v>
      </c>
      <c r="F67" s="20" t="s">
        <v>73</v>
      </c>
      <c r="G67" s="17" t="s">
        <v>163</v>
      </c>
      <c r="H67" s="21"/>
    </row>
    <row r="68" spans="1:8" s="22" customFormat="1" ht="58" x14ac:dyDescent="0.35">
      <c r="A68" s="17" t="s">
        <v>79</v>
      </c>
      <c r="B68" s="18" t="s">
        <v>80</v>
      </c>
      <c r="C68" s="18" t="s">
        <v>72</v>
      </c>
      <c r="D68" s="19" t="s">
        <v>27</v>
      </c>
      <c r="E68" s="51">
        <f>ROUND('2023-24 Payment'!E68*Index!$B$4*2,-1)/2</f>
        <v>165</v>
      </c>
      <c r="F68" s="20" t="s">
        <v>77</v>
      </c>
      <c r="G68" s="17" t="s">
        <v>164</v>
      </c>
      <c r="H68" s="21"/>
    </row>
    <row r="69" spans="1:8" s="22" customFormat="1" ht="58" x14ac:dyDescent="0.35">
      <c r="A69" s="17" t="s">
        <v>82</v>
      </c>
      <c r="B69" s="18" t="s">
        <v>83</v>
      </c>
      <c r="C69" s="18" t="s">
        <v>72</v>
      </c>
      <c r="D69" s="19" t="s">
        <v>27</v>
      </c>
      <c r="E69" s="51">
        <f>ROUND('2023-24 Payment'!E69*Index!$B$4*2,-1)/2</f>
        <v>245</v>
      </c>
      <c r="F69" s="20" t="s">
        <v>77</v>
      </c>
      <c r="G69" s="17" t="s">
        <v>165</v>
      </c>
      <c r="H69" s="21"/>
    </row>
    <row r="70" spans="1:8" s="22" customFormat="1" ht="58" x14ac:dyDescent="0.35">
      <c r="A70" s="17" t="s">
        <v>85</v>
      </c>
      <c r="B70" s="18" t="s">
        <v>86</v>
      </c>
      <c r="C70" s="18" t="s">
        <v>72</v>
      </c>
      <c r="D70" s="19" t="s">
        <v>27</v>
      </c>
      <c r="E70" s="51">
        <f>ROUND('2023-24 Payment'!E70*Index!$B$4*2,-1)/2</f>
        <v>330</v>
      </c>
      <c r="F70" s="20" t="s">
        <v>77</v>
      </c>
      <c r="G70" s="17" t="s">
        <v>166</v>
      </c>
      <c r="H70" s="21"/>
    </row>
    <row r="71" spans="1:8" s="22" customFormat="1" ht="58" x14ac:dyDescent="0.35">
      <c r="A71" s="17" t="s">
        <v>88</v>
      </c>
      <c r="B71" s="18" t="s">
        <v>167</v>
      </c>
      <c r="C71" s="18" t="s">
        <v>72</v>
      </c>
      <c r="D71" s="19" t="s">
        <v>27</v>
      </c>
      <c r="E71" s="51">
        <f>ROUND('2023-24 Payment'!E71*Index!$B$4*2,-1)/2</f>
        <v>165</v>
      </c>
      <c r="F71" s="20" t="s">
        <v>168</v>
      </c>
      <c r="G71" s="17" t="s">
        <v>169</v>
      </c>
      <c r="H71" s="21"/>
    </row>
    <row r="72" spans="1:8" s="22" customFormat="1" ht="58" x14ac:dyDescent="0.35">
      <c r="A72" s="17" t="s">
        <v>92</v>
      </c>
      <c r="B72" s="18" t="s">
        <v>170</v>
      </c>
      <c r="C72" s="18" t="s">
        <v>72</v>
      </c>
      <c r="D72" s="19" t="s">
        <v>27</v>
      </c>
      <c r="E72" s="51">
        <f>ROUND('2023-24 Payment'!E72*Index!$B$4*2,-1)/2</f>
        <v>245</v>
      </c>
      <c r="F72" s="20" t="s">
        <v>168</v>
      </c>
      <c r="G72" s="17" t="s">
        <v>171</v>
      </c>
      <c r="H72" s="21"/>
    </row>
    <row r="73" spans="1:8" s="22" customFormat="1" ht="58" x14ac:dyDescent="0.35">
      <c r="A73" s="17" t="s">
        <v>95</v>
      </c>
      <c r="B73" s="18" t="s">
        <v>172</v>
      </c>
      <c r="C73" s="18" t="s">
        <v>72</v>
      </c>
      <c r="D73" s="19" t="s">
        <v>27</v>
      </c>
      <c r="E73" s="51">
        <f>ROUND('2023-24 Payment'!E73*Index!$B$4*2,-1)/2</f>
        <v>330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Payment'!E78*Index!$B$4*2,-1)/2</f>
        <v>80</v>
      </c>
      <c r="F78" s="20" t="s">
        <v>37</v>
      </c>
      <c r="G78" s="23"/>
      <c r="H78" s="21"/>
    </row>
    <row r="79" spans="1:8" s="22" customFormat="1" ht="94.5" customHeight="1" x14ac:dyDescent="0.35">
      <c r="A79" s="17" t="s">
        <v>181</v>
      </c>
      <c r="B79" s="28" t="s">
        <v>182</v>
      </c>
      <c r="C79" s="18" t="s">
        <v>183</v>
      </c>
      <c r="D79" s="19" t="s">
        <v>27</v>
      </c>
      <c r="E79" s="51">
        <f>ROUND('2023-24 Payment'!E79*Index!$B$4*2,-1)/2</f>
        <v>80</v>
      </c>
      <c r="F79" s="20" t="s">
        <v>37</v>
      </c>
      <c r="G79" s="23"/>
      <c r="H79" s="21"/>
    </row>
    <row r="80" spans="1:8" s="22" customFormat="1" ht="111.75" customHeight="1" x14ac:dyDescent="0.35">
      <c r="A80" s="17" t="s">
        <v>184</v>
      </c>
      <c r="B80" s="28" t="s">
        <v>185</v>
      </c>
      <c r="C80" s="18" t="s">
        <v>186</v>
      </c>
      <c r="D80" s="19" t="s">
        <v>27</v>
      </c>
      <c r="E80" s="51">
        <f>ROUND('2023-24 Payment'!E80*Index!$B$4*2,-1)/2</f>
        <v>165</v>
      </c>
      <c r="F80" s="20" t="s">
        <v>37</v>
      </c>
      <c r="G80" s="23"/>
      <c r="H80" s="21"/>
    </row>
    <row r="81" spans="1:8" s="22" customFormat="1" ht="111" customHeight="1" x14ac:dyDescent="0.35">
      <c r="A81" s="17" t="s">
        <v>187</v>
      </c>
      <c r="B81" s="28" t="s">
        <v>188</v>
      </c>
      <c r="C81" s="18" t="s">
        <v>189</v>
      </c>
      <c r="D81" s="19" t="s">
        <v>27</v>
      </c>
      <c r="E81" s="51">
        <f>ROUND('2023-24 Payment'!E81*Index!$B$4*2,-1)/2</f>
        <v>165</v>
      </c>
      <c r="F81" s="20" t="s">
        <v>37</v>
      </c>
      <c r="G81" s="23"/>
      <c r="H81" s="21"/>
    </row>
    <row r="82" spans="1:8" s="22" customFormat="1" ht="108.75" customHeight="1" x14ac:dyDescent="0.35">
      <c r="A82" s="17" t="s">
        <v>190</v>
      </c>
      <c r="B82" s="28" t="s">
        <v>191</v>
      </c>
      <c r="C82" s="18" t="s">
        <v>189</v>
      </c>
      <c r="D82" s="19" t="s">
        <v>27</v>
      </c>
      <c r="E82" s="51">
        <f>ROUND('2023-24 Payment'!E82*Index!$B$4*2,-1)/2</f>
        <v>245</v>
      </c>
      <c r="F82" s="20" t="s">
        <v>37</v>
      </c>
      <c r="G82" s="23"/>
      <c r="H82" s="21"/>
    </row>
    <row r="83" spans="1:8" s="22" customFormat="1" ht="82.5" customHeight="1" x14ac:dyDescent="0.35">
      <c r="A83" s="17" t="s">
        <v>192</v>
      </c>
      <c r="B83" s="28" t="s">
        <v>193</v>
      </c>
      <c r="C83" s="18" t="s">
        <v>194</v>
      </c>
      <c r="D83" s="19" t="s">
        <v>27</v>
      </c>
      <c r="E83" s="51">
        <f>ROUND('2023-24 Payment'!E83*Index!$B$4*2,-1)/2</f>
        <v>165</v>
      </c>
      <c r="F83" s="20" t="s">
        <v>37</v>
      </c>
      <c r="G83" s="23"/>
      <c r="H83" s="21"/>
    </row>
    <row r="84" spans="1:8" s="22" customFormat="1" ht="153.75" customHeight="1" x14ac:dyDescent="0.35">
      <c r="A84" s="17" t="s">
        <v>195</v>
      </c>
      <c r="B84" s="28" t="s">
        <v>196</v>
      </c>
      <c r="C84" s="18" t="s">
        <v>183</v>
      </c>
      <c r="D84" s="19" t="s">
        <v>27</v>
      </c>
      <c r="E84" s="51">
        <f>ROUND('2023-24 Payment'!E84*Index!$B$4*2,-1)/2</f>
        <v>80</v>
      </c>
      <c r="F84" s="29" t="s">
        <v>197</v>
      </c>
      <c r="G84" s="23"/>
      <c r="H84" s="21"/>
    </row>
    <row r="85" spans="1:8" s="22" customFormat="1" ht="15.75" customHeight="1" x14ac:dyDescent="0.35">
      <c r="A85" s="30" t="s">
        <v>198</v>
      </c>
      <c r="B85" s="31" t="s">
        <v>199</v>
      </c>
      <c r="C85" s="31" t="s">
        <v>200</v>
      </c>
      <c r="D85" s="32" t="s">
        <v>27</v>
      </c>
      <c r="E85" s="53">
        <f>ROUND('2023-24 Payment'!E85*Index!$B$4*2,-1)/2</f>
        <v>80</v>
      </c>
      <c r="F85" s="33" t="s">
        <v>201</v>
      </c>
      <c r="G85" s="23"/>
      <c r="H85" s="21"/>
    </row>
    <row r="86" spans="1:8" s="22" customFormat="1" ht="116" x14ac:dyDescent="0.35">
      <c r="A86" s="34"/>
      <c r="B86" s="35" t="s">
        <v>202</v>
      </c>
      <c r="C86" s="35" t="s">
        <v>203</v>
      </c>
      <c r="D86" s="36" t="s">
        <v>27</v>
      </c>
      <c r="E86" s="54">
        <f>ROUND('2023-24 Payment'!E86*Index!$B$4*2,-1)/2</f>
        <v>165</v>
      </c>
      <c r="F86" s="37" t="s">
        <v>204</v>
      </c>
      <c r="G86" s="23"/>
      <c r="H86" s="21"/>
    </row>
    <row r="87" spans="1:8" s="22" customFormat="1" ht="160.5" customHeight="1" x14ac:dyDescent="0.35">
      <c r="A87" s="17" t="s">
        <v>205</v>
      </c>
      <c r="B87" s="28" t="s">
        <v>206</v>
      </c>
      <c r="C87" s="28" t="s">
        <v>207</v>
      </c>
      <c r="D87" s="19" t="s">
        <v>27</v>
      </c>
      <c r="E87" s="51">
        <f>ROUND('2023-24 Payment'!E87*Index!$B$4*2,-1)/2</f>
        <v>245</v>
      </c>
      <c r="F87" s="29" t="s">
        <v>208</v>
      </c>
      <c r="G87" s="23"/>
      <c r="H87" s="21"/>
    </row>
    <row r="88" spans="1:8" s="22" customFormat="1" ht="87" x14ac:dyDescent="0.35">
      <c r="A88" s="17" t="s">
        <v>209</v>
      </c>
      <c r="B88" s="28" t="s">
        <v>210</v>
      </c>
      <c r="C88" s="28" t="s">
        <v>211</v>
      </c>
      <c r="D88" s="19" t="s">
        <v>27</v>
      </c>
      <c r="E88" s="51">
        <f>ROUND('2023-24 Payment'!E88*Index!$B$4*2,-1)/2</f>
        <v>165</v>
      </c>
      <c r="F88" s="29" t="s">
        <v>212</v>
      </c>
      <c r="G88" s="23"/>
      <c r="H88" s="21"/>
    </row>
    <row r="89" spans="1:8" s="22" customFormat="1" ht="87" x14ac:dyDescent="0.35">
      <c r="A89" s="17" t="s">
        <v>213</v>
      </c>
      <c r="B89" s="28" t="s">
        <v>214</v>
      </c>
      <c r="C89" s="28" t="s">
        <v>215</v>
      </c>
      <c r="D89" s="19" t="s">
        <v>27</v>
      </c>
      <c r="E89" s="51">
        <f>ROUND('2023-24 Payment'!E89*Index!$B$4*2,-1)/2</f>
        <v>245</v>
      </c>
      <c r="F89" s="29" t="s">
        <v>212</v>
      </c>
      <c r="G89" s="23"/>
      <c r="H89" s="21"/>
    </row>
    <row r="90" spans="1:8" ht="87" x14ac:dyDescent="0.35">
      <c r="A90" s="38" t="s">
        <v>216</v>
      </c>
      <c r="B90" s="28" t="s">
        <v>217</v>
      </c>
      <c r="C90" s="28" t="s">
        <v>215</v>
      </c>
      <c r="D90" s="19" t="s">
        <v>27</v>
      </c>
      <c r="E90" s="55">
        <f>ROUND('2023-24 Payment'!E90*Index!$B$4*2,-1)/2</f>
        <v>330</v>
      </c>
      <c r="F90" s="29" t="s">
        <v>212</v>
      </c>
      <c r="G90" s="8"/>
      <c r="H90" s="7"/>
    </row>
    <row r="91" spans="1:8" ht="96.75" customHeight="1" x14ac:dyDescent="0.35">
      <c r="A91" s="38" t="s">
        <v>218</v>
      </c>
      <c r="B91" s="28" t="s">
        <v>219</v>
      </c>
      <c r="C91" s="28" t="s">
        <v>220</v>
      </c>
      <c r="D91" s="19" t="s">
        <v>27</v>
      </c>
      <c r="E91" s="55">
        <f>ROUND('2023-24 Payment'!E91*Index!$B$4*2,-1)/2</f>
        <v>165</v>
      </c>
      <c r="F91" s="29" t="s">
        <v>221</v>
      </c>
      <c r="G91" s="8"/>
      <c r="H91" s="7"/>
    </row>
    <row r="92" spans="1:8" ht="87" x14ac:dyDescent="0.35">
      <c r="A92" s="38" t="s">
        <v>222</v>
      </c>
      <c r="B92" s="18" t="s">
        <v>223</v>
      </c>
      <c r="C92" s="28" t="s">
        <v>211</v>
      </c>
      <c r="D92" s="19" t="s">
        <v>27</v>
      </c>
      <c r="E92" s="55">
        <f>ROUND('2023-24 Payment'!E92*Index!$B$4*2,-1)/2</f>
        <v>245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dKIcnPzwyeRoaG+4PJcO4F2fF0WzdbUdgb3kcy5AY9U1SytZKNbZVwCSJEUBWcM6gXi+rermstD8bncXdmlMHQ==" saltValue="u1qgm2p20jyEf1Sof0MWFg==" spinCount="100000" sheet="1" objects="1" scenarios="1"/>
  <pageMargins left="0.70866141732283472" right="0.70866141732283472" top="0.74803149606299213" bottom="0.74803149606299213" header="0.31496062992125984" footer="0.31496062992125984"/>
  <pageSetup paperSize="9" scale="64" fitToHeight="0" orientation="portrait" r:id="rId1"/>
  <headerFooter>
    <oddHeader xml:space="preserve">&amp;LTables of Standards for SLC 15A, DG and SLC 15 for Regulatory Year 2024/25
</oddHeader>
    <oddFooter>Page &amp;P of &amp;N</oddFooter>
  </headerFooter>
  <rowBreaks count="5" manualBreakCount="5">
    <brk id="14" max="7" man="1"/>
    <brk id="30" max="7" man="1"/>
    <brk id="49" max="7" man="1"/>
    <brk id="74" max="7" man="1"/>
    <brk id="8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CACB-321D-4D7D-A7AA-077F671FD021}">
  <sheetPr>
    <pageSetUpPr fitToPage="1"/>
  </sheetPr>
  <dimension ref="A1:H94"/>
  <sheetViews>
    <sheetView zoomScale="90" zoomScaleNormal="90" workbookViewId="0">
      <selection activeCell="E7" sqref="E7"/>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 style="39" customWidth="1"/>
    <col min="6" max="6" width="27.54296875" style="9" customWidth="1"/>
    <col min="7" max="7" width="12.54296875" style="39" customWidth="1"/>
    <col min="8" max="16384" width="9.1796875" style="9"/>
  </cols>
  <sheetData>
    <row r="1" spans="1:8" ht="21" x14ac:dyDescent="0.35">
      <c r="A1" s="6" t="s">
        <v>225</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Payment'!E7*Index!$B$5*2,-1)/2</f>
        <v>80</v>
      </c>
      <c r="F7" s="20" t="s">
        <v>28</v>
      </c>
      <c r="G7" s="17" t="s">
        <v>29</v>
      </c>
      <c r="H7" s="21"/>
    </row>
    <row r="8" spans="1:8" s="22" customFormat="1" x14ac:dyDescent="0.35">
      <c r="A8" s="17" t="s">
        <v>30</v>
      </c>
      <c r="B8" s="18" t="s">
        <v>31</v>
      </c>
      <c r="C8" s="18" t="s">
        <v>32</v>
      </c>
      <c r="D8" s="19" t="s">
        <v>27</v>
      </c>
      <c r="E8" s="51">
        <f>ROUND('2023-24 Payment'!E8*Index!$B$5*2,-1)/2</f>
        <v>80</v>
      </c>
      <c r="F8" s="20" t="s">
        <v>28</v>
      </c>
      <c r="G8" s="17" t="s">
        <v>33</v>
      </c>
      <c r="H8" s="21"/>
    </row>
    <row r="9" spans="1:8" s="22" customFormat="1" ht="78.75" customHeight="1" x14ac:dyDescent="0.35">
      <c r="A9" s="17" t="s">
        <v>34</v>
      </c>
      <c r="B9" s="18" t="s">
        <v>35</v>
      </c>
      <c r="C9" s="18" t="s">
        <v>36</v>
      </c>
      <c r="D9" s="19" t="s">
        <v>27</v>
      </c>
      <c r="E9" s="51">
        <f>ROUND('2023-24 Payment'!E9*Index!$B$5*2,-1)/2</f>
        <v>20</v>
      </c>
      <c r="F9" s="20" t="s">
        <v>37</v>
      </c>
      <c r="G9" s="17" t="s">
        <v>38</v>
      </c>
      <c r="H9" s="21"/>
    </row>
    <row r="10" spans="1:8" s="22" customFormat="1" ht="143.25" customHeight="1" x14ac:dyDescent="0.35">
      <c r="A10" s="17" t="s">
        <v>39</v>
      </c>
      <c r="B10" s="18" t="s">
        <v>40</v>
      </c>
      <c r="C10" s="18" t="s">
        <v>41</v>
      </c>
      <c r="D10" s="19" t="s">
        <v>27</v>
      </c>
      <c r="E10" s="51">
        <f>ROUND('2023-24 Payment'!E10*Index!$B$5*2,-1)/2</f>
        <v>20</v>
      </c>
      <c r="F10" s="20" t="s">
        <v>37</v>
      </c>
      <c r="G10" s="17" t="s">
        <v>42</v>
      </c>
      <c r="H10" s="21"/>
    </row>
    <row r="11" spans="1:8" s="22" customFormat="1" ht="72.5" x14ac:dyDescent="0.35">
      <c r="A11" s="17" t="s">
        <v>43</v>
      </c>
      <c r="B11" s="18" t="s">
        <v>44</v>
      </c>
      <c r="C11" s="18" t="s">
        <v>45</v>
      </c>
      <c r="D11" s="19" t="s">
        <v>27</v>
      </c>
      <c r="E11" s="51">
        <f>ROUND('2023-24 Payment'!E11*Index!$B$5*2,-1)/2</f>
        <v>80</v>
      </c>
      <c r="F11" s="20" t="s">
        <v>37</v>
      </c>
      <c r="G11" s="17" t="s">
        <v>46</v>
      </c>
      <c r="H11" s="21"/>
    </row>
    <row r="12" spans="1:8" s="22" customFormat="1" ht="72.5" x14ac:dyDescent="0.35">
      <c r="A12" s="17" t="s">
        <v>47</v>
      </c>
      <c r="B12" s="18" t="s">
        <v>48</v>
      </c>
      <c r="C12" s="18" t="s">
        <v>49</v>
      </c>
      <c r="D12" s="19" t="s">
        <v>27</v>
      </c>
      <c r="E12" s="51">
        <f>ROUND('2023-24 Payment'!E12*Index!$B$5*2,-1)/2</f>
        <v>175</v>
      </c>
      <c r="F12" s="20" t="s">
        <v>37</v>
      </c>
      <c r="G12" s="17" t="s">
        <v>50</v>
      </c>
      <c r="H12" s="21"/>
    </row>
    <row r="13" spans="1:8" s="22" customFormat="1" ht="72.5" x14ac:dyDescent="0.35">
      <c r="A13" s="17" t="s">
        <v>51</v>
      </c>
      <c r="B13" s="18" t="s">
        <v>52</v>
      </c>
      <c r="C13" s="18" t="s">
        <v>53</v>
      </c>
      <c r="D13" s="19" t="s">
        <v>27</v>
      </c>
      <c r="E13" s="51">
        <f>ROUND('2023-24 Payment'!E13*Index!$B$5*2,-1)/2</f>
        <v>255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Payment'!E18*Index!$B$5*2,-1)/2</f>
        <v>20</v>
      </c>
      <c r="F18" s="20" t="s">
        <v>59</v>
      </c>
      <c r="G18" s="17" t="s">
        <v>60</v>
      </c>
      <c r="H18" s="21"/>
    </row>
    <row r="19" spans="1:8" s="22" customFormat="1" ht="58" x14ac:dyDescent="0.35">
      <c r="A19" s="17" t="s">
        <v>61</v>
      </c>
      <c r="B19" s="18" t="s">
        <v>62</v>
      </c>
      <c r="C19" s="18" t="s">
        <v>58</v>
      </c>
      <c r="D19" s="19" t="s">
        <v>27</v>
      </c>
      <c r="E19" s="51">
        <f>ROUND('2023-24 Payment'!E19*Index!$B$5*2,-1)/2</f>
        <v>80</v>
      </c>
      <c r="F19" s="20" t="s">
        <v>59</v>
      </c>
      <c r="G19" s="17" t="s">
        <v>63</v>
      </c>
      <c r="H19" s="21"/>
    </row>
    <row r="20" spans="1:8" s="22" customFormat="1" ht="58" x14ac:dyDescent="0.35">
      <c r="A20" s="17" t="s">
        <v>64</v>
      </c>
      <c r="B20" s="18" t="s">
        <v>65</v>
      </c>
      <c r="C20" s="18" t="s">
        <v>26</v>
      </c>
      <c r="D20" s="19" t="s">
        <v>27</v>
      </c>
      <c r="E20" s="51">
        <f>ROUND('2023-24 Payment'!E20*Index!$B$5*2,-1)/2</f>
        <v>175</v>
      </c>
      <c r="F20" s="20" t="s">
        <v>59</v>
      </c>
      <c r="G20" s="17" t="s">
        <v>66</v>
      </c>
      <c r="H20" s="21"/>
    </row>
    <row r="21" spans="1:8" s="22" customFormat="1" ht="58" x14ac:dyDescent="0.35">
      <c r="A21" s="17" t="s">
        <v>67</v>
      </c>
      <c r="B21" s="18" t="s">
        <v>68</v>
      </c>
      <c r="C21" s="18" t="s">
        <v>41</v>
      </c>
      <c r="D21" s="19" t="s">
        <v>27</v>
      </c>
      <c r="E21" s="51">
        <f>ROUND('2023-24 Payment'!E21*Index!$B$5*2,-1)/2</f>
        <v>255</v>
      </c>
      <c r="F21" s="20" t="s">
        <v>59</v>
      </c>
      <c r="G21" s="17" t="s">
        <v>69</v>
      </c>
      <c r="H21" s="21"/>
    </row>
    <row r="22" spans="1:8" s="22" customFormat="1" ht="58" x14ac:dyDescent="0.35">
      <c r="A22" s="24" t="s">
        <v>70</v>
      </c>
      <c r="B22" s="18" t="s">
        <v>71</v>
      </c>
      <c r="C22" s="18" t="s">
        <v>72</v>
      </c>
      <c r="D22" s="19" t="s">
        <v>27</v>
      </c>
      <c r="E22" s="51">
        <f>ROUND('2023-24 Payment'!E22*Index!$B$5*2,-1)/2</f>
        <v>30</v>
      </c>
      <c r="F22" s="20" t="s">
        <v>73</v>
      </c>
      <c r="G22" s="17" t="s">
        <v>74</v>
      </c>
      <c r="H22" s="21"/>
    </row>
    <row r="23" spans="1:8" s="22" customFormat="1" ht="58" x14ac:dyDescent="0.35">
      <c r="A23" s="17" t="s">
        <v>75</v>
      </c>
      <c r="B23" s="18" t="s">
        <v>76</v>
      </c>
      <c r="C23" s="18" t="s">
        <v>72</v>
      </c>
      <c r="D23" s="19" t="s">
        <v>27</v>
      </c>
      <c r="E23" s="51">
        <f>ROUND('2023-24 Payment'!E23*Index!$B$5*2,-1)/2</f>
        <v>45</v>
      </c>
      <c r="F23" s="20" t="s">
        <v>77</v>
      </c>
      <c r="G23" s="17" t="s">
        <v>78</v>
      </c>
      <c r="H23" s="21"/>
    </row>
    <row r="24" spans="1:8" s="22" customFormat="1" ht="58" x14ac:dyDescent="0.35">
      <c r="A24" s="17" t="s">
        <v>79</v>
      </c>
      <c r="B24" s="18" t="s">
        <v>80</v>
      </c>
      <c r="C24" s="18" t="s">
        <v>72</v>
      </c>
      <c r="D24" s="19" t="s">
        <v>27</v>
      </c>
      <c r="E24" s="51">
        <f>ROUND('2023-24 Payment'!E24*Index!$B$5*2,-1)/2</f>
        <v>175</v>
      </c>
      <c r="F24" s="20" t="s">
        <v>77</v>
      </c>
      <c r="G24" s="17" t="s">
        <v>81</v>
      </c>
      <c r="H24" s="21"/>
    </row>
    <row r="25" spans="1:8" s="22" customFormat="1" ht="58" x14ac:dyDescent="0.35">
      <c r="A25" s="17" t="s">
        <v>82</v>
      </c>
      <c r="B25" s="18" t="s">
        <v>83</v>
      </c>
      <c r="C25" s="18" t="s">
        <v>72</v>
      </c>
      <c r="D25" s="19" t="s">
        <v>27</v>
      </c>
      <c r="E25" s="51">
        <f>ROUND('2023-24 Payment'!E25*Index!$B$5*2,-1)/2</f>
        <v>255</v>
      </c>
      <c r="F25" s="20" t="s">
        <v>77</v>
      </c>
      <c r="G25" s="17" t="s">
        <v>84</v>
      </c>
      <c r="H25" s="21"/>
    </row>
    <row r="26" spans="1:8" s="22" customFormat="1" ht="58" x14ac:dyDescent="0.35">
      <c r="A26" s="17" t="s">
        <v>85</v>
      </c>
      <c r="B26" s="18" t="s">
        <v>86</v>
      </c>
      <c r="C26" s="18" t="s">
        <v>72</v>
      </c>
      <c r="D26" s="19" t="s">
        <v>27</v>
      </c>
      <c r="E26" s="51">
        <f>ROUND('2023-24 Payment'!E26*Index!$B$5*2,-1)/2</f>
        <v>340</v>
      </c>
      <c r="F26" s="20" t="s">
        <v>77</v>
      </c>
      <c r="G26" s="17" t="s">
        <v>87</v>
      </c>
      <c r="H26" s="21"/>
    </row>
    <row r="27" spans="1:8" s="22" customFormat="1" ht="58" x14ac:dyDescent="0.35">
      <c r="A27" s="17" t="s">
        <v>88</v>
      </c>
      <c r="B27" s="18" t="s">
        <v>89</v>
      </c>
      <c r="C27" s="18" t="s">
        <v>72</v>
      </c>
      <c r="D27" s="19" t="s">
        <v>27</v>
      </c>
      <c r="E27" s="51">
        <f>ROUND('2023-24 Payment'!E27*Index!$B$5*2,-1)/2</f>
        <v>175</v>
      </c>
      <c r="F27" s="20" t="s">
        <v>90</v>
      </c>
      <c r="G27" s="17" t="s">
        <v>91</v>
      </c>
      <c r="H27" s="21"/>
    </row>
    <row r="28" spans="1:8" s="22" customFormat="1" ht="58" x14ac:dyDescent="0.35">
      <c r="A28" s="17" t="s">
        <v>92</v>
      </c>
      <c r="B28" s="18" t="s">
        <v>93</v>
      </c>
      <c r="C28" s="18" t="s">
        <v>72</v>
      </c>
      <c r="D28" s="19" t="s">
        <v>27</v>
      </c>
      <c r="E28" s="51">
        <f>ROUND('2023-24 Payment'!E28*Index!$B$5*2,-1)/2</f>
        <v>255</v>
      </c>
      <c r="F28" s="20" t="s">
        <v>90</v>
      </c>
      <c r="G28" s="17" t="s">
        <v>94</v>
      </c>
      <c r="H28" s="21"/>
    </row>
    <row r="29" spans="1:8" s="22" customFormat="1" ht="58" x14ac:dyDescent="0.35">
      <c r="A29" s="17" t="s">
        <v>95</v>
      </c>
      <c r="B29" s="18" t="s">
        <v>96</v>
      </c>
      <c r="C29" s="18" t="s">
        <v>72</v>
      </c>
      <c r="D29" s="19" t="s">
        <v>27</v>
      </c>
      <c r="E29" s="51">
        <f>ROUND('2023-24 Payment'!E29*Index!$B$5*2,-1)/2</f>
        <v>340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Payment'!E34*Index!$B$5*2,-1)/2</f>
        <v>80</v>
      </c>
      <c r="F34" s="20" t="s">
        <v>102</v>
      </c>
      <c r="G34" s="17" t="s">
        <v>103</v>
      </c>
      <c r="H34" s="21"/>
    </row>
    <row r="35" spans="1:8" s="22" customFormat="1" ht="72.5" x14ac:dyDescent="0.35">
      <c r="A35" s="17" t="s">
        <v>104</v>
      </c>
      <c r="B35" s="18" t="s">
        <v>105</v>
      </c>
      <c r="C35" s="18" t="s">
        <v>106</v>
      </c>
      <c r="D35" s="19" t="s">
        <v>27</v>
      </c>
      <c r="E35" s="51">
        <f>ROUND('2023-24 Payment'!E35*Index!$B$5*2,-1)/2</f>
        <v>20</v>
      </c>
      <c r="F35" s="20" t="s">
        <v>107</v>
      </c>
      <c r="G35" s="17" t="s">
        <v>108</v>
      </c>
      <c r="H35" s="21"/>
    </row>
    <row r="36" spans="1:8" s="22" customFormat="1" ht="72.5" x14ac:dyDescent="0.35">
      <c r="A36" s="17" t="s">
        <v>109</v>
      </c>
      <c r="B36" s="18" t="s">
        <v>110</v>
      </c>
      <c r="C36" s="18" t="s">
        <v>26</v>
      </c>
      <c r="D36" s="19" t="s">
        <v>27</v>
      </c>
      <c r="E36" s="51">
        <f>ROUND('2023-24 Payment'!E36*Index!$B$5*2,-1)/2</f>
        <v>20</v>
      </c>
      <c r="F36" s="20" t="s">
        <v>107</v>
      </c>
      <c r="G36" s="17" t="s">
        <v>111</v>
      </c>
      <c r="H36" s="21"/>
    </row>
    <row r="37" spans="1:8" s="22" customFormat="1" ht="72.5" x14ac:dyDescent="0.35">
      <c r="A37" s="17" t="s">
        <v>112</v>
      </c>
      <c r="B37" s="18" t="s">
        <v>113</v>
      </c>
      <c r="C37" s="18" t="s">
        <v>32</v>
      </c>
      <c r="D37" s="19" t="s">
        <v>27</v>
      </c>
      <c r="E37" s="51">
        <f>ROUND('2023-24 Payment'!E37*Index!$B$5*2,-1)/2</f>
        <v>20</v>
      </c>
      <c r="F37" s="20" t="s">
        <v>107</v>
      </c>
      <c r="G37" s="17" t="s">
        <v>114</v>
      </c>
      <c r="H37" s="21"/>
    </row>
    <row r="38" spans="1:8" s="22" customFormat="1" ht="72.5" x14ac:dyDescent="0.35">
      <c r="A38" s="17" t="s">
        <v>115</v>
      </c>
      <c r="B38" s="18" t="s">
        <v>116</v>
      </c>
      <c r="C38" s="18" t="s">
        <v>45</v>
      </c>
      <c r="D38" s="19" t="s">
        <v>27</v>
      </c>
      <c r="E38" s="51">
        <f>ROUND('2023-24 Payment'!E38*Index!$B$5*2,-1)/2</f>
        <v>20</v>
      </c>
      <c r="F38" s="20" t="s">
        <v>107</v>
      </c>
      <c r="G38" s="17" t="s">
        <v>117</v>
      </c>
      <c r="H38" s="21"/>
    </row>
    <row r="39" spans="1:8" s="22" customFormat="1" ht="58" x14ac:dyDescent="0.35">
      <c r="A39" s="24" t="s">
        <v>118</v>
      </c>
      <c r="B39" s="18" t="s">
        <v>119</v>
      </c>
      <c r="C39" s="18" t="s">
        <v>45</v>
      </c>
      <c r="D39" s="19" t="s">
        <v>27</v>
      </c>
      <c r="E39" s="51">
        <f>ROUND('2023-24 Payment'!E39*Index!$B$5*2,-1)/2</f>
        <v>20</v>
      </c>
      <c r="F39" s="20" t="s">
        <v>120</v>
      </c>
      <c r="G39" s="17" t="s">
        <v>121</v>
      </c>
      <c r="H39" s="21"/>
    </row>
    <row r="40" spans="1:8" s="22" customFormat="1" ht="58" x14ac:dyDescent="0.35">
      <c r="A40" s="17" t="s">
        <v>122</v>
      </c>
      <c r="B40" s="18" t="s">
        <v>123</v>
      </c>
      <c r="C40" s="18" t="s">
        <v>124</v>
      </c>
      <c r="D40" s="19" t="s">
        <v>27</v>
      </c>
      <c r="E40" s="51">
        <f>ROUND('2023-24 Payment'!E40*Index!$B$5*2,-1)/2</f>
        <v>20</v>
      </c>
      <c r="F40" s="20" t="s">
        <v>125</v>
      </c>
      <c r="G40" s="17" t="s">
        <v>126</v>
      </c>
      <c r="H40" s="21"/>
    </row>
    <row r="41" spans="1:8" s="22" customFormat="1" ht="58" x14ac:dyDescent="0.35">
      <c r="A41" s="17" t="s">
        <v>127</v>
      </c>
      <c r="B41" s="18" t="s">
        <v>128</v>
      </c>
      <c r="C41" s="18" t="s">
        <v>49</v>
      </c>
      <c r="D41" s="19" t="s">
        <v>27</v>
      </c>
      <c r="E41" s="51">
        <f>ROUND('2023-24 Payment'!E41*Index!$B$5*2,-1)/2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Payment'!E46*Index!$B$5*2,-1)/2</f>
        <v>430</v>
      </c>
      <c r="F46" s="20" t="s">
        <v>135</v>
      </c>
      <c r="G46" s="17" t="s">
        <v>136</v>
      </c>
      <c r="H46" s="21"/>
    </row>
    <row r="47" spans="1:8" s="22" customFormat="1" ht="29" x14ac:dyDescent="0.35">
      <c r="A47" s="17" t="s">
        <v>137</v>
      </c>
      <c r="B47" s="18" t="s">
        <v>138</v>
      </c>
      <c r="C47" s="18" t="s">
        <v>134</v>
      </c>
      <c r="D47" s="19" t="s">
        <v>27</v>
      </c>
      <c r="E47" s="51">
        <f>ROUND('2023-24 Payment'!E47*Index!$B$5*2,-1)/2</f>
        <v>850</v>
      </c>
      <c r="F47" s="20" t="s">
        <v>135</v>
      </c>
      <c r="G47" s="17" t="s">
        <v>139</v>
      </c>
      <c r="H47" s="21"/>
    </row>
    <row r="48" spans="1:8" s="22" customFormat="1" ht="29" x14ac:dyDescent="0.35">
      <c r="A48" s="24" t="s">
        <v>140</v>
      </c>
      <c r="B48" s="18" t="s">
        <v>141</v>
      </c>
      <c r="C48" s="18" t="s">
        <v>26</v>
      </c>
      <c r="D48" s="19" t="s">
        <v>27</v>
      </c>
      <c r="E48" s="51">
        <f>ROUND('2023-24 Payment'!E48*Index!$B$5*2,-1)/2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Payment'!E55*Index!$B$5*2,-1)/2</f>
        <v>80</v>
      </c>
      <c r="F55" s="20" t="s">
        <v>28</v>
      </c>
      <c r="G55" s="17" t="s">
        <v>148</v>
      </c>
      <c r="H55" s="21"/>
    </row>
    <row r="56" spans="1:8" s="22" customFormat="1" x14ac:dyDescent="0.35">
      <c r="A56" s="17" t="s">
        <v>30</v>
      </c>
      <c r="B56" s="18" t="s">
        <v>31</v>
      </c>
      <c r="C56" s="18" t="s">
        <v>32</v>
      </c>
      <c r="D56" s="19" t="s">
        <v>27</v>
      </c>
      <c r="E56" s="51">
        <f>ROUND('2023-24 Payment'!E56*Index!$B$5*2,-1)/2</f>
        <v>80</v>
      </c>
      <c r="F56" s="20" t="s">
        <v>28</v>
      </c>
      <c r="G56" s="17" t="s">
        <v>149</v>
      </c>
      <c r="H56" s="21"/>
    </row>
    <row r="57" spans="1:8" s="22" customFormat="1" ht="72.5" x14ac:dyDescent="0.35">
      <c r="A57" s="17" t="s">
        <v>43</v>
      </c>
      <c r="B57" s="18" t="s">
        <v>150</v>
      </c>
      <c r="C57" s="18" t="s">
        <v>151</v>
      </c>
      <c r="D57" s="19" t="s">
        <v>27</v>
      </c>
      <c r="E57" s="51">
        <f>ROUND('2023-24 Payment'!E57*Index!$B$5*2,-1)/2</f>
        <v>80</v>
      </c>
      <c r="F57" s="20" t="s">
        <v>37</v>
      </c>
      <c r="G57" s="17" t="s">
        <v>152</v>
      </c>
      <c r="H57" s="21"/>
    </row>
    <row r="58" spans="1:8" s="22" customFormat="1" ht="72.5" x14ac:dyDescent="0.35">
      <c r="A58" s="17" t="s">
        <v>47</v>
      </c>
      <c r="B58" s="18" t="s">
        <v>153</v>
      </c>
      <c r="C58" s="18" t="s">
        <v>53</v>
      </c>
      <c r="D58" s="19" t="s">
        <v>27</v>
      </c>
      <c r="E58" s="51">
        <f>ROUND('2023-24 Payment'!E58*Index!$B$5*2,-1)/2</f>
        <v>175</v>
      </c>
      <c r="F58" s="20" t="s">
        <v>37</v>
      </c>
      <c r="G58" s="17" t="s">
        <v>154</v>
      </c>
      <c r="H58" s="21"/>
    </row>
    <row r="59" spans="1:8" s="22" customFormat="1" ht="72.5" x14ac:dyDescent="0.35">
      <c r="A59" s="17" t="s">
        <v>51</v>
      </c>
      <c r="B59" s="18" t="s">
        <v>155</v>
      </c>
      <c r="C59" s="18" t="s">
        <v>53</v>
      </c>
      <c r="D59" s="19" t="s">
        <v>27</v>
      </c>
      <c r="E59" s="51">
        <f>ROUND('2023-24 Payment'!E59*Index!$B$5*2,-1)/2</f>
        <v>255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Payment'!E64*Index!$B$5*2,-1)/2</f>
        <v>80</v>
      </c>
      <c r="F64" s="20" t="s">
        <v>59</v>
      </c>
      <c r="G64" s="17" t="s">
        <v>29</v>
      </c>
      <c r="H64" s="21"/>
    </row>
    <row r="65" spans="1:8" s="22" customFormat="1" ht="58" x14ac:dyDescent="0.35">
      <c r="A65" s="17" t="s">
        <v>64</v>
      </c>
      <c r="B65" s="18" t="s">
        <v>159</v>
      </c>
      <c r="C65" s="18" t="s">
        <v>26</v>
      </c>
      <c r="D65" s="19" t="s">
        <v>27</v>
      </c>
      <c r="E65" s="51">
        <f>ROUND('2023-24 Payment'!E65*Index!$B$5*2,-1)/2</f>
        <v>175</v>
      </c>
      <c r="F65" s="20" t="s">
        <v>59</v>
      </c>
      <c r="G65" s="17" t="s">
        <v>33</v>
      </c>
      <c r="H65" s="21"/>
    </row>
    <row r="66" spans="1:8" s="22" customFormat="1" ht="58" x14ac:dyDescent="0.35">
      <c r="A66" s="17" t="s">
        <v>67</v>
      </c>
      <c r="B66" s="18" t="s">
        <v>160</v>
      </c>
      <c r="C66" s="18" t="s">
        <v>41</v>
      </c>
      <c r="D66" s="19" t="s">
        <v>27</v>
      </c>
      <c r="E66" s="51">
        <f>ROUND('2023-24 Payment'!E66*Index!$B$5*2,-1)/2</f>
        <v>255</v>
      </c>
      <c r="F66" s="20" t="s">
        <v>59</v>
      </c>
      <c r="G66" s="17" t="s">
        <v>161</v>
      </c>
      <c r="H66" s="21"/>
    </row>
    <row r="67" spans="1:8" s="22" customFormat="1" ht="58" x14ac:dyDescent="0.35">
      <c r="A67" s="24" t="s">
        <v>70</v>
      </c>
      <c r="B67" s="18" t="s">
        <v>162</v>
      </c>
      <c r="C67" s="18" t="s">
        <v>72</v>
      </c>
      <c r="D67" s="19" t="s">
        <v>27</v>
      </c>
      <c r="E67" s="51">
        <f>ROUND('2023-24 Payment'!E67*Index!$B$5*2,-1)/2</f>
        <v>30</v>
      </c>
      <c r="F67" s="20" t="s">
        <v>73</v>
      </c>
      <c r="G67" s="17" t="s">
        <v>163</v>
      </c>
      <c r="H67" s="21"/>
    </row>
    <row r="68" spans="1:8" s="22" customFormat="1" ht="58" x14ac:dyDescent="0.35">
      <c r="A68" s="17" t="s">
        <v>79</v>
      </c>
      <c r="B68" s="18" t="s">
        <v>80</v>
      </c>
      <c r="C68" s="18" t="s">
        <v>72</v>
      </c>
      <c r="D68" s="19" t="s">
        <v>27</v>
      </c>
      <c r="E68" s="51">
        <f>ROUND('2023-24 Payment'!E68*Index!$B$5*2,-1)/2</f>
        <v>175</v>
      </c>
      <c r="F68" s="20" t="s">
        <v>77</v>
      </c>
      <c r="G68" s="17" t="s">
        <v>164</v>
      </c>
      <c r="H68" s="21"/>
    </row>
    <row r="69" spans="1:8" s="22" customFormat="1" ht="58" x14ac:dyDescent="0.35">
      <c r="A69" s="17" t="s">
        <v>82</v>
      </c>
      <c r="B69" s="18" t="s">
        <v>83</v>
      </c>
      <c r="C69" s="18" t="s">
        <v>72</v>
      </c>
      <c r="D69" s="19" t="s">
        <v>27</v>
      </c>
      <c r="E69" s="51">
        <f>ROUND('2023-24 Payment'!E69*Index!$B$5*2,-1)/2</f>
        <v>255</v>
      </c>
      <c r="F69" s="20" t="s">
        <v>77</v>
      </c>
      <c r="G69" s="17" t="s">
        <v>165</v>
      </c>
      <c r="H69" s="21"/>
    </row>
    <row r="70" spans="1:8" s="22" customFormat="1" ht="58" x14ac:dyDescent="0.35">
      <c r="A70" s="17" t="s">
        <v>85</v>
      </c>
      <c r="B70" s="18" t="s">
        <v>86</v>
      </c>
      <c r="C70" s="18" t="s">
        <v>72</v>
      </c>
      <c r="D70" s="19" t="s">
        <v>27</v>
      </c>
      <c r="E70" s="51">
        <f>ROUND('2023-24 Payment'!E70*Index!$B$5*2,-1)/2</f>
        <v>340</v>
      </c>
      <c r="F70" s="20" t="s">
        <v>77</v>
      </c>
      <c r="G70" s="17" t="s">
        <v>166</v>
      </c>
      <c r="H70" s="21"/>
    </row>
    <row r="71" spans="1:8" s="22" customFormat="1" ht="58" x14ac:dyDescent="0.35">
      <c r="A71" s="17" t="s">
        <v>88</v>
      </c>
      <c r="B71" s="18" t="s">
        <v>167</v>
      </c>
      <c r="C71" s="18" t="s">
        <v>72</v>
      </c>
      <c r="D71" s="19" t="s">
        <v>27</v>
      </c>
      <c r="E71" s="51">
        <f>ROUND('2023-24 Payment'!E71*Index!$B$5*2,-1)/2</f>
        <v>175</v>
      </c>
      <c r="F71" s="20" t="s">
        <v>168</v>
      </c>
      <c r="G71" s="17" t="s">
        <v>169</v>
      </c>
      <c r="H71" s="21"/>
    </row>
    <row r="72" spans="1:8" s="22" customFormat="1" ht="58" x14ac:dyDescent="0.35">
      <c r="A72" s="17" t="s">
        <v>92</v>
      </c>
      <c r="B72" s="18" t="s">
        <v>170</v>
      </c>
      <c r="C72" s="18" t="s">
        <v>72</v>
      </c>
      <c r="D72" s="19" t="s">
        <v>27</v>
      </c>
      <c r="E72" s="51">
        <f>ROUND('2023-24 Payment'!E72*Index!$B$5*2,-1)/2</f>
        <v>255</v>
      </c>
      <c r="F72" s="20" t="s">
        <v>168</v>
      </c>
      <c r="G72" s="17" t="s">
        <v>171</v>
      </c>
      <c r="H72" s="21"/>
    </row>
    <row r="73" spans="1:8" s="22" customFormat="1" ht="58" x14ac:dyDescent="0.35">
      <c r="A73" s="17" t="s">
        <v>95</v>
      </c>
      <c r="B73" s="18" t="s">
        <v>172</v>
      </c>
      <c r="C73" s="18" t="s">
        <v>72</v>
      </c>
      <c r="D73" s="19" t="s">
        <v>27</v>
      </c>
      <c r="E73" s="51">
        <f>ROUND('2023-24 Payment'!E73*Index!$B$5*2,-1)/2</f>
        <v>340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Payment'!E78*Index!$B$5*2,-1)/2</f>
        <v>80</v>
      </c>
      <c r="F78" s="20" t="s">
        <v>37</v>
      </c>
      <c r="G78" s="23"/>
      <c r="H78" s="21"/>
    </row>
    <row r="79" spans="1:8" s="22" customFormat="1" ht="94.5" customHeight="1" x14ac:dyDescent="0.35">
      <c r="A79" s="17" t="s">
        <v>181</v>
      </c>
      <c r="B79" s="28" t="s">
        <v>182</v>
      </c>
      <c r="C79" s="18" t="s">
        <v>183</v>
      </c>
      <c r="D79" s="19" t="s">
        <v>27</v>
      </c>
      <c r="E79" s="51">
        <f>ROUND('2023-24 Payment'!E79*Index!$B$5*2,-1)/2</f>
        <v>80</v>
      </c>
      <c r="F79" s="20" t="s">
        <v>37</v>
      </c>
      <c r="G79" s="23"/>
      <c r="H79" s="21"/>
    </row>
    <row r="80" spans="1:8" s="22" customFormat="1" ht="111.75" customHeight="1" x14ac:dyDescent="0.35">
      <c r="A80" s="17" t="s">
        <v>184</v>
      </c>
      <c r="B80" s="28" t="s">
        <v>185</v>
      </c>
      <c r="C80" s="18" t="s">
        <v>186</v>
      </c>
      <c r="D80" s="19" t="s">
        <v>27</v>
      </c>
      <c r="E80" s="51">
        <f>ROUND('2023-24 Payment'!E80*Index!$B$5*2,-1)/2</f>
        <v>175</v>
      </c>
      <c r="F80" s="20" t="s">
        <v>37</v>
      </c>
      <c r="G80" s="23"/>
      <c r="H80" s="21"/>
    </row>
    <row r="81" spans="1:8" s="22" customFormat="1" ht="111" customHeight="1" x14ac:dyDescent="0.35">
      <c r="A81" s="17" t="s">
        <v>187</v>
      </c>
      <c r="B81" s="28" t="s">
        <v>188</v>
      </c>
      <c r="C81" s="18" t="s">
        <v>189</v>
      </c>
      <c r="D81" s="19" t="s">
        <v>27</v>
      </c>
      <c r="E81" s="51">
        <f>ROUND('2023-24 Payment'!E81*Index!$B$5*2,-1)/2</f>
        <v>175</v>
      </c>
      <c r="F81" s="20" t="s">
        <v>37</v>
      </c>
      <c r="G81" s="23"/>
      <c r="H81" s="21"/>
    </row>
    <row r="82" spans="1:8" s="22" customFormat="1" ht="108.75" customHeight="1" x14ac:dyDescent="0.35">
      <c r="A82" s="17" t="s">
        <v>190</v>
      </c>
      <c r="B82" s="28" t="s">
        <v>191</v>
      </c>
      <c r="C82" s="18" t="s">
        <v>189</v>
      </c>
      <c r="D82" s="19" t="s">
        <v>27</v>
      </c>
      <c r="E82" s="51">
        <f>ROUND('2023-24 Payment'!E82*Index!$B$5*2,-1)/2</f>
        <v>255</v>
      </c>
      <c r="F82" s="20" t="s">
        <v>37</v>
      </c>
      <c r="G82" s="23"/>
      <c r="H82" s="21"/>
    </row>
    <row r="83" spans="1:8" s="22" customFormat="1" ht="82.5" customHeight="1" x14ac:dyDescent="0.35">
      <c r="A83" s="17" t="s">
        <v>192</v>
      </c>
      <c r="B83" s="28" t="s">
        <v>193</v>
      </c>
      <c r="C83" s="18" t="s">
        <v>194</v>
      </c>
      <c r="D83" s="19" t="s">
        <v>27</v>
      </c>
      <c r="E83" s="51">
        <f>ROUND('2023-24 Payment'!E83*Index!$B$5*2,-1)/2</f>
        <v>175</v>
      </c>
      <c r="F83" s="20" t="s">
        <v>37</v>
      </c>
      <c r="G83" s="23"/>
      <c r="H83" s="21"/>
    </row>
    <row r="84" spans="1:8" s="22" customFormat="1" ht="153.75" customHeight="1" x14ac:dyDescent="0.35">
      <c r="A84" s="17" t="s">
        <v>195</v>
      </c>
      <c r="B84" s="28" t="s">
        <v>196</v>
      </c>
      <c r="C84" s="18" t="s">
        <v>183</v>
      </c>
      <c r="D84" s="19" t="s">
        <v>27</v>
      </c>
      <c r="E84" s="51">
        <f>ROUND('2023-24 Payment'!E84*Index!$B$5*2,-1)/2</f>
        <v>80</v>
      </c>
      <c r="F84" s="29" t="s">
        <v>197</v>
      </c>
      <c r="G84" s="23"/>
      <c r="H84" s="21"/>
    </row>
    <row r="85" spans="1:8" s="22" customFormat="1" ht="15.75" customHeight="1" x14ac:dyDescent="0.35">
      <c r="A85" s="30" t="s">
        <v>198</v>
      </c>
      <c r="B85" s="31" t="s">
        <v>199</v>
      </c>
      <c r="C85" s="31" t="s">
        <v>200</v>
      </c>
      <c r="D85" s="32" t="s">
        <v>27</v>
      </c>
      <c r="E85" s="53">
        <f>ROUND('2023-24 Payment'!E85*Index!$B$5*2,-1)/2</f>
        <v>80</v>
      </c>
      <c r="F85" s="33" t="s">
        <v>201</v>
      </c>
      <c r="G85" s="23"/>
      <c r="H85" s="21"/>
    </row>
    <row r="86" spans="1:8" s="22" customFormat="1" ht="116" x14ac:dyDescent="0.35">
      <c r="A86" s="34"/>
      <c r="B86" s="35" t="s">
        <v>202</v>
      </c>
      <c r="C86" s="35" t="s">
        <v>203</v>
      </c>
      <c r="D86" s="36" t="s">
        <v>27</v>
      </c>
      <c r="E86" s="54">
        <f>ROUND('2023-24 Payment'!E86*Index!$B$5*2,-1)/2</f>
        <v>175</v>
      </c>
      <c r="F86" s="37" t="s">
        <v>204</v>
      </c>
      <c r="G86" s="23"/>
      <c r="H86" s="21"/>
    </row>
    <row r="87" spans="1:8" s="22" customFormat="1" ht="160.5" customHeight="1" x14ac:dyDescent="0.35">
      <c r="A87" s="17" t="s">
        <v>205</v>
      </c>
      <c r="B87" s="28" t="s">
        <v>206</v>
      </c>
      <c r="C87" s="28" t="s">
        <v>207</v>
      </c>
      <c r="D87" s="19" t="s">
        <v>27</v>
      </c>
      <c r="E87" s="51">
        <f>ROUND('2023-24 Payment'!E87*Index!$B$5*2,-1)/2</f>
        <v>255</v>
      </c>
      <c r="F87" s="29" t="s">
        <v>208</v>
      </c>
      <c r="G87" s="23"/>
      <c r="H87" s="21"/>
    </row>
    <row r="88" spans="1:8" s="22" customFormat="1" ht="87" x14ac:dyDescent="0.35">
      <c r="A88" s="17" t="s">
        <v>209</v>
      </c>
      <c r="B88" s="28" t="s">
        <v>210</v>
      </c>
      <c r="C88" s="28" t="s">
        <v>211</v>
      </c>
      <c r="D88" s="19" t="s">
        <v>27</v>
      </c>
      <c r="E88" s="51">
        <f>ROUND('2023-24 Payment'!E88*Index!$B$5*2,-1)/2</f>
        <v>175</v>
      </c>
      <c r="F88" s="29" t="s">
        <v>212</v>
      </c>
      <c r="G88" s="23"/>
      <c r="H88" s="21"/>
    </row>
    <row r="89" spans="1:8" s="22" customFormat="1" ht="87" x14ac:dyDescent="0.35">
      <c r="A89" s="17" t="s">
        <v>213</v>
      </c>
      <c r="B89" s="28" t="s">
        <v>214</v>
      </c>
      <c r="C89" s="28" t="s">
        <v>215</v>
      </c>
      <c r="D89" s="19" t="s">
        <v>27</v>
      </c>
      <c r="E89" s="51">
        <f>ROUND('2023-24 Payment'!E89*Index!$B$5*2,-1)/2</f>
        <v>255</v>
      </c>
      <c r="F89" s="29" t="s">
        <v>212</v>
      </c>
      <c r="G89" s="23"/>
      <c r="H89" s="21"/>
    </row>
    <row r="90" spans="1:8" ht="87" x14ac:dyDescent="0.35">
      <c r="A90" s="38" t="s">
        <v>216</v>
      </c>
      <c r="B90" s="28" t="s">
        <v>217</v>
      </c>
      <c r="C90" s="28" t="s">
        <v>215</v>
      </c>
      <c r="D90" s="19" t="s">
        <v>27</v>
      </c>
      <c r="E90" s="55">
        <f>ROUND('2023-24 Payment'!E90*Index!$B$5*2,-1)/2</f>
        <v>340</v>
      </c>
      <c r="F90" s="29" t="s">
        <v>212</v>
      </c>
      <c r="G90" s="8"/>
      <c r="H90" s="7"/>
    </row>
    <row r="91" spans="1:8" ht="96.75" customHeight="1" x14ac:dyDescent="0.35">
      <c r="A91" s="38" t="s">
        <v>218</v>
      </c>
      <c r="B91" s="28" t="s">
        <v>219</v>
      </c>
      <c r="C91" s="28" t="s">
        <v>220</v>
      </c>
      <c r="D91" s="19" t="s">
        <v>27</v>
      </c>
      <c r="E91" s="55">
        <f>ROUND('2023-24 Payment'!E91*Index!$B$5*2,-1)/2</f>
        <v>175</v>
      </c>
      <c r="F91" s="29" t="s">
        <v>221</v>
      </c>
      <c r="G91" s="8"/>
      <c r="H91" s="7"/>
    </row>
    <row r="92" spans="1:8" ht="87" x14ac:dyDescent="0.35">
      <c r="A92" s="38" t="s">
        <v>222</v>
      </c>
      <c r="B92" s="18" t="s">
        <v>223</v>
      </c>
      <c r="C92" s="28" t="s">
        <v>211</v>
      </c>
      <c r="D92" s="19" t="s">
        <v>27</v>
      </c>
      <c r="E92" s="55">
        <f>ROUND('2023-24 Payment'!E92*Index!$B$5*2,-1)/2</f>
        <v>255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HUwOUqapWxIz57zfYEClWW6vfQiHr0JdNNxTzaAWvR4tEIapBroGvFz68AXrXlQO3TX07flWv5ReNpwui3+1Nw==" saltValue="Z7ktMu4MLy0/qbecqkC+SQ==" spinCount="100000" sheet="1" objects="1" scenarios="1"/>
  <pageMargins left="0.70866141732283472" right="0.70866141732283472" top="0.74803149606299213" bottom="0.74803149606299213" header="0.31496062992125984" footer="0.31496062992125984"/>
  <pageSetup paperSize="9" scale="64" fitToHeight="0" orientation="portrait" r:id="rId1"/>
  <headerFooter>
    <oddHeader xml:space="preserve">&amp;LTables of Standards for SLC 15A, DG and SLC 15 for Regulatory Year 2025/26
</oddHeader>
    <oddFooter>Page &amp;P of &amp;N</oddFooter>
  </headerFooter>
  <rowBreaks count="5" manualBreakCount="5">
    <brk id="14" max="7" man="1"/>
    <brk id="30" max="7" man="1"/>
    <brk id="49" max="7" man="1"/>
    <brk id="74" max="7" man="1"/>
    <brk id="8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9DFF7-B482-4B21-B9C6-82F49278CC1E}">
  <sheetPr>
    <pageSetUpPr fitToPage="1"/>
  </sheetPr>
  <dimension ref="A1:H94"/>
  <sheetViews>
    <sheetView zoomScale="90" zoomScaleNormal="90" workbookViewId="0">
      <selection activeCell="C3" sqref="C3"/>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 style="39" customWidth="1"/>
    <col min="6" max="6" width="27.54296875" style="9" customWidth="1"/>
    <col min="7" max="7" width="12.54296875" style="39" customWidth="1"/>
    <col min="8" max="16384" width="9.1796875" style="9"/>
  </cols>
  <sheetData>
    <row r="1" spans="1:8" ht="21" x14ac:dyDescent="0.35">
      <c r="A1" s="6" t="s">
        <v>226</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Payment'!E7*Index!$B$6*2,-1)/2</f>
        <v>80</v>
      </c>
      <c r="F7" s="20" t="s">
        <v>28</v>
      </c>
      <c r="G7" s="17" t="s">
        <v>29</v>
      </c>
      <c r="H7" s="21"/>
    </row>
    <row r="8" spans="1:8" s="22" customFormat="1" x14ac:dyDescent="0.35">
      <c r="A8" s="17" t="s">
        <v>30</v>
      </c>
      <c r="B8" s="18" t="s">
        <v>31</v>
      </c>
      <c r="C8" s="18" t="s">
        <v>32</v>
      </c>
      <c r="D8" s="19" t="s">
        <v>27</v>
      </c>
      <c r="E8" s="51">
        <f>ROUND('2023-24 Payment'!E8*Index!$B$6*2,-1)/2</f>
        <v>80</v>
      </c>
      <c r="F8" s="20" t="s">
        <v>28</v>
      </c>
      <c r="G8" s="17" t="s">
        <v>33</v>
      </c>
      <c r="H8" s="21"/>
    </row>
    <row r="9" spans="1:8" s="22" customFormat="1" ht="78.75" customHeight="1" x14ac:dyDescent="0.35">
      <c r="A9" s="17" t="s">
        <v>34</v>
      </c>
      <c r="B9" s="18" t="s">
        <v>35</v>
      </c>
      <c r="C9" s="18" t="s">
        <v>36</v>
      </c>
      <c r="D9" s="19" t="s">
        <v>27</v>
      </c>
      <c r="E9" s="51">
        <f>ROUND('2023-24 Payment'!E9*Index!$B$6*2,-1)/2</f>
        <v>20</v>
      </c>
      <c r="F9" s="20" t="s">
        <v>37</v>
      </c>
      <c r="G9" s="17" t="s">
        <v>38</v>
      </c>
      <c r="H9" s="21"/>
    </row>
    <row r="10" spans="1:8" s="22" customFormat="1" ht="143.25" customHeight="1" x14ac:dyDescent="0.35">
      <c r="A10" s="17" t="s">
        <v>39</v>
      </c>
      <c r="B10" s="18" t="s">
        <v>40</v>
      </c>
      <c r="C10" s="18" t="s">
        <v>41</v>
      </c>
      <c r="D10" s="19" t="s">
        <v>27</v>
      </c>
      <c r="E10" s="51">
        <f>ROUND('2023-24 Payment'!E10*Index!$B$6*2,-1)/2</f>
        <v>20</v>
      </c>
      <c r="F10" s="20" t="s">
        <v>37</v>
      </c>
      <c r="G10" s="17" t="s">
        <v>42</v>
      </c>
      <c r="H10" s="21"/>
    </row>
    <row r="11" spans="1:8" s="22" customFormat="1" ht="72.5" x14ac:dyDescent="0.35">
      <c r="A11" s="17" t="s">
        <v>43</v>
      </c>
      <c r="B11" s="18" t="s">
        <v>44</v>
      </c>
      <c r="C11" s="18" t="s">
        <v>45</v>
      </c>
      <c r="D11" s="19" t="s">
        <v>27</v>
      </c>
      <c r="E11" s="51">
        <f>ROUND('2023-24 Payment'!E11*Index!$B$6*2,-1)/2</f>
        <v>80</v>
      </c>
      <c r="F11" s="20" t="s">
        <v>37</v>
      </c>
      <c r="G11" s="17" t="s">
        <v>46</v>
      </c>
      <c r="H11" s="21"/>
    </row>
    <row r="12" spans="1:8" s="22" customFormat="1" ht="72.5" x14ac:dyDescent="0.35">
      <c r="A12" s="17" t="s">
        <v>47</v>
      </c>
      <c r="B12" s="18" t="s">
        <v>48</v>
      </c>
      <c r="C12" s="18" t="s">
        <v>49</v>
      </c>
      <c r="D12" s="19" t="s">
        <v>27</v>
      </c>
      <c r="E12" s="51">
        <f>ROUND('2023-24 Payment'!E12*Index!$B$6*2,-1)/2</f>
        <v>175</v>
      </c>
      <c r="F12" s="20" t="s">
        <v>37</v>
      </c>
      <c r="G12" s="17" t="s">
        <v>50</v>
      </c>
      <c r="H12" s="21"/>
    </row>
    <row r="13" spans="1:8" s="22" customFormat="1" ht="72.5" x14ac:dyDescent="0.35">
      <c r="A13" s="17" t="s">
        <v>51</v>
      </c>
      <c r="B13" s="18" t="s">
        <v>52</v>
      </c>
      <c r="C13" s="18" t="s">
        <v>53</v>
      </c>
      <c r="D13" s="19" t="s">
        <v>27</v>
      </c>
      <c r="E13" s="51">
        <f>ROUND('2023-24 Payment'!E13*Index!$B$6*2,-1)/2</f>
        <v>255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Payment'!E18*Index!$B$6*2,-1)/2</f>
        <v>20</v>
      </c>
      <c r="F18" s="20" t="s">
        <v>59</v>
      </c>
      <c r="G18" s="17" t="s">
        <v>60</v>
      </c>
      <c r="H18" s="21"/>
    </row>
    <row r="19" spans="1:8" s="22" customFormat="1" ht="58" x14ac:dyDescent="0.35">
      <c r="A19" s="17" t="s">
        <v>61</v>
      </c>
      <c r="B19" s="18" t="s">
        <v>62</v>
      </c>
      <c r="C19" s="18" t="s">
        <v>58</v>
      </c>
      <c r="D19" s="19" t="s">
        <v>27</v>
      </c>
      <c r="E19" s="51">
        <f>ROUND('2023-24 Payment'!E19*Index!$B$6*2,-1)/2</f>
        <v>80</v>
      </c>
      <c r="F19" s="20" t="s">
        <v>59</v>
      </c>
      <c r="G19" s="17" t="s">
        <v>63</v>
      </c>
      <c r="H19" s="21"/>
    </row>
    <row r="20" spans="1:8" s="22" customFormat="1" ht="58" x14ac:dyDescent="0.35">
      <c r="A20" s="17" t="s">
        <v>64</v>
      </c>
      <c r="B20" s="18" t="s">
        <v>65</v>
      </c>
      <c r="C20" s="18" t="s">
        <v>26</v>
      </c>
      <c r="D20" s="19" t="s">
        <v>27</v>
      </c>
      <c r="E20" s="51">
        <f>ROUND('2023-24 Payment'!E20*Index!$B$6*2,-1)/2</f>
        <v>175</v>
      </c>
      <c r="F20" s="20" t="s">
        <v>59</v>
      </c>
      <c r="G20" s="17" t="s">
        <v>66</v>
      </c>
      <c r="H20" s="21"/>
    </row>
    <row r="21" spans="1:8" s="22" customFormat="1" ht="58" x14ac:dyDescent="0.35">
      <c r="A21" s="17" t="s">
        <v>67</v>
      </c>
      <c r="B21" s="18" t="s">
        <v>68</v>
      </c>
      <c r="C21" s="18" t="s">
        <v>41</v>
      </c>
      <c r="D21" s="19" t="s">
        <v>27</v>
      </c>
      <c r="E21" s="51">
        <f>ROUND('2023-24 Payment'!E21*Index!$B$6*2,-1)/2</f>
        <v>255</v>
      </c>
      <c r="F21" s="20" t="s">
        <v>59</v>
      </c>
      <c r="G21" s="17" t="s">
        <v>69</v>
      </c>
      <c r="H21" s="21"/>
    </row>
    <row r="22" spans="1:8" s="22" customFormat="1" ht="58" x14ac:dyDescent="0.35">
      <c r="A22" s="24" t="s">
        <v>70</v>
      </c>
      <c r="B22" s="18" t="s">
        <v>71</v>
      </c>
      <c r="C22" s="18" t="s">
        <v>72</v>
      </c>
      <c r="D22" s="19" t="s">
        <v>27</v>
      </c>
      <c r="E22" s="51">
        <f>ROUND('2023-24 Payment'!E22*Index!$B$6*2,-1)/2</f>
        <v>30</v>
      </c>
      <c r="F22" s="20" t="s">
        <v>73</v>
      </c>
      <c r="G22" s="17" t="s">
        <v>74</v>
      </c>
      <c r="H22" s="21"/>
    </row>
    <row r="23" spans="1:8" s="22" customFormat="1" ht="58" x14ac:dyDescent="0.35">
      <c r="A23" s="17" t="s">
        <v>75</v>
      </c>
      <c r="B23" s="18" t="s">
        <v>76</v>
      </c>
      <c r="C23" s="18" t="s">
        <v>72</v>
      </c>
      <c r="D23" s="19" t="s">
        <v>27</v>
      </c>
      <c r="E23" s="51">
        <f>ROUND('2023-24 Payment'!E23*Index!$B$6*2,-1)/2</f>
        <v>45</v>
      </c>
      <c r="F23" s="20" t="s">
        <v>77</v>
      </c>
      <c r="G23" s="17" t="s">
        <v>78</v>
      </c>
      <c r="H23" s="21"/>
    </row>
    <row r="24" spans="1:8" s="22" customFormat="1" ht="58" x14ac:dyDescent="0.35">
      <c r="A24" s="17" t="s">
        <v>79</v>
      </c>
      <c r="B24" s="18" t="s">
        <v>80</v>
      </c>
      <c r="C24" s="18" t="s">
        <v>72</v>
      </c>
      <c r="D24" s="19" t="s">
        <v>27</v>
      </c>
      <c r="E24" s="51">
        <f>ROUND('2023-24 Payment'!E24*Index!$B$6*2,-1)/2</f>
        <v>175</v>
      </c>
      <c r="F24" s="20" t="s">
        <v>77</v>
      </c>
      <c r="G24" s="17" t="s">
        <v>81</v>
      </c>
      <c r="H24" s="21"/>
    </row>
    <row r="25" spans="1:8" s="22" customFormat="1" ht="58" x14ac:dyDescent="0.35">
      <c r="A25" s="17" t="s">
        <v>82</v>
      </c>
      <c r="B25" s="18" t="s">
        <v>83</v>
      </c>
      <c r="C25" s="18" t="s">
        <v>72</v>
      </c>
      <c r="D25" s="19" t="s">
        <v>27</v>
      </c>
      <c r="E25" s="51">
        <f>ROUND('2023-24 Payment'!E25*Index!$B$6*2,-1)/2</f>
        <v>255</v>
      </c>
      <c r="F25" s="20" t="s">
        <v>77</v>
      </c>
      <c r="G25" s="17" t="s">
        <v>84</v>
      </c>
      <c r="H25" s="21"/>
    </row>
    <row r="26" spans="1:8" s="22" customFormat="1" ht="58" x14ac:dyDescent="0.35">
      <c r="A26" s="17" t="s">
        <v>85</v>
      </c>
      <c r="B26" s="18" t="s">
        <v>86</v>
      </c>
      <c r="C26" s="18" t="s">
        <v>72</v>
      </c>
      <c r="D26" s="19" t="s">
        <v>27</v>
      </c>
      <c r="E26" s="51">
        <f>ROUND('2023-24 Payment'!E26*Index!$B$6*2,-1)/2</f>
        <v>340</v>
      </c>
      <c r="F26" s="20" t="s">
        <v>77</v>
      </c>
      <c r="G26" s="17" t="s">
        <v>87</v>
      </c>
      <c r="H26" s="21"/>
    </row>
    <row r="27" spans="1:8" s="22" customFormat="1" ht="58" x14ac:dyDescent="0.35">
      <c r="A27" s="17" t="s">
        <v>88</v>
      </c>
      <c r="B27" s="18" t="s">
        <v>89</v>
      </c>
      <c r="C27" s="18" t="s">
        <v>72</v>
      </c>
      <c r="D27" s="19" t="s">
        <v>27</v>
      </c>
      <c r="E27" s="51">
        <f>ROUND('2023-24 Payment'!E27*Index!$B$6*2,-1)/2</f>
        <v>175</v>
      </c>
      <c r="F27" s="20" t="s">
        <v>90</v>
      </c>
      <c r="G27" s="17" t="s">
        <v>91</v>
      </c>
      <c r="H27" s="21"/>
    </row>
    <row r="28" spans="1:8" s="22" customFormat="1" ht="58" x14ac:dyDescent="0.35">
      <c r="A28" s="17" t="s">
        <v>92</v>
      </c>
      <c r="B28" s="18" t="s">
        <v>93</v>
      </c>
      <c r="C28" s="18" t="s">
        <v>72</v>
      </c>
      <c r="D28" s="19" t="s">
        <v>27</v>
      </c>
      <c r="E28" s="51">
        <f>ROUND('2023-24 Payment'!E28*Index!$B$6*2,-1)/2</f>
        <v>255</v>
      </c>
      <c r="F28" s="20" t="s">
        <v>90</v>
      </c>
      <c r="G28" s="17" t="s">
        <v>94</v>
      </c>
      <c r="H28" s="21"/>
    </row>
    <row r="29" spans="1:8" s="22" customFormat="1" ht="58" x14ac:dyDescent="0.35">
      <c r="A29" s="17" t="s">
        <v>95</v>
      </c>
      <c r="B29" s="18" t="s">
        <v>96</v>
      </c>
      <c r="C29" s="18" t="s">
        <v>72</v>
      </c>
      <c r="D29" s="19" t="s">
        <v>27</v>
      </c>
      <c r="E29" s="51">
        <f>ROUND('2023-24 Payment'!E29*Index!$B$6*2,-1)/2</f>
        <v>340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Payment'!E34*Index!$B$6*2,-1)/2</f>
        <v>80</v>
      </c>
      <c r="F34" s="20" t="s">
        <v>102</v>
      </c>
      <c r="G34" s="17" t="s">
        <v>103</v>
      </c>
      <c r="H34" s="21"/>
    </row>
    <row r="35" spans="1:8" s="22" customFormat="1" ht="72.5" x14ac:dyDescent="0.35">
      <c r="A35" s="17" t="s">
        <v>104</v>
      </c>
      <c r="B35" s="18" t="s">
        <v>105</v>
      </c>
      <c r="C35" s="18" t="s">
        <v>106</v>
      </c>
      <c r="D35" s="19" t="s">
        <v>27</v>
      </c>
      <c r="E35" s="51">
        <f>ROUND('2023-24 Payment'!E35*Index!$B$6*2,-1)/2</f>
        <v>20</v>
      </c>
      <c r="F35" s="20" t="s">
        <v>107</v>
      </c>
      <c r="G35" s="17" t="s">
        <v>108</v>
      </c>
      <c r="H35" s="21"/>
    </row>
    <row r="36" spans="1:8" s="22" customFormat="1" ht="72.5" x14ac:dyDescent="0.35">
      <c r="A36" s="17" t="s">
        <v>109</v>
      </c>
      <c r="B36" s="18" t="s">
        <v>110</v>
      </c>
      <c r="C36" s="18" t="s">
        <v>26</v>
      </c>
      <c r="D36" s="19" t="s">
        <v>27</v>
      </c>
      <c r="E36" s="51">
        <f>ROUND('2023-24 Payment'!E36*Index!$B$6*2,-1)/2</f>
        <v>20</v>
      </c>
      <c r="F36" s="20" t="s">
        <v>107</v>
      </c>
      <c r="G36" s="17" t="s">
        <v>111</v>
      </c>
      <c r="H36" s="21"/>
    </row>
    <row r="37" spans="1:8" s="22" customFormat="1" ht="72.5" x14ac:dyDescent="0.35">
      <c r="A37" s="17" t="s">
        <v>112</v>
      </c>
      <c r="B37" s="18" t="s">
        <v>113</v>
      </c>
      <c r="C37" s="18" t="s">
        <v>32</v>
      </c>
      <c r="D37" s="19" t="s">
        <v>27</v>
      </c>
      <c r="E37" s="51">
        <f>ROUND('2023-24 Payment'!E37*Index!$B$6*2,-1)/2</f>
        <v>20</v>
      </c>
      <c r="F37" s="20" t="s">
        <v>107</v>
      </c>
      <c r="G37" s="17" t="s">
        <v>114</v>
      </c>
      <c r="H37" s="21"/>
    </row>
    <row r="38" spans="1:8" s="22" customFormat="1" ht="72.5" x14ac:dyDescent="0.35">
      <c r="A38" s="17" t="s">
        <v>115</v>
      </c>
      <c r="B38" s="18" t="s">
        <v>116</v>
      </c>
      <c r="C38" s="18" t="s">
        <v>45</v>
      </c>
      <c r="D38" s="19" t="s">
        <v>27</v>
      </c>
      <c r="E38" s="51">
        <f>ROUND('2023-24 Payment'!E38*Index!$B$6*2,-1)/2</f>
        <v>20</v>
      </c>
      <c r="F38" s="20" t="s">
        <v>107</v>
      </c>
      <c r="G38" s="17" t="s">
        <v>117</v>
      </c>
      <c r="H38" s="21"/>
    </row>
    <row r="39" spans="1:8" s="22" customFormat="1" ht="58" x14ac:dyDescent="0.35">
      <c r="A39" s="24" t="s">
        <v>118</v>
      </c>
      <c r="B39" s="18" t="s">
        <v>119</v>
      </c>
      <c r="C39" s="18" t="s">
        <v>45</v>
      </c>
      <c r="D39" s="19" t="s">
        <v>27</v>
      </c>
      <c r="E39" s="51">
        <f>ROUND('2023-24 Payment'!E39*Index!$B$6*2,-1)/2</f>
        <v>20</v>
      </c>
      <c r="F39" s="20" t="s">
        <v>120</v>
      </c>
      <c r="G39" s="17" t="s">
        <v>121</v>
      </c>
      <c r="H39" s="21"/>
    </row>
    <row r="40" spans="1:8" s="22" customFormat="1" ht="58" x14ac:dyDescent="0.35">
      <c r="A40" s="17" t="s">
        <v>122</v>
      </c>
      <c r="B40" s="18" t="s">
        <v>123</v>
      </c>
      <c r="C40" s="18" t="s">
        <v>124</v>
      </c>
      <c r="D40" s="19" t="s">
        <v>27</v>
      </c>
      <c r="E40" s="51">
        <f>ROUND('2023-24 Payment'!E40*Index!$B$6*2,-1)/2</f>
        <v>20</v>
      </c>
      <c r="F40" s="20" t="s">
        <v>125</v>
      </c>
      <c r="G40" s="17" t="s">
        <v>126</v>
      </c>
      <c r="H40" s="21"/>
    </row>
    <row r="41" spans="1:8" s="22" customFormat="1" ht="58" x14ac:dyDescent="0.35">
      <c r="A41" s="17" t="s">
        <v>127</v>
      </c>
      <c r="B41" s="18" t="s">
        <v>128</v>
      </c>
      <c r="C41" s="18" t="s">
        <v>49</v>
      </c>
      <c r="D41" s="19" t="s">
        <v>27</v>
      </c>
      <c r="E41" s="51">
        <f>ROUND('2023-24 Payment'!E41*Index!$B$6*2,-1)/2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Payment'!E46*Index!$B$6*2,-1)/2</f>
        <v>430</v>
      </c>
      <c r="F46" s="20" t="s">
        <v>135</v>
      </c>
      <c r="G46" s="17" t="s">
        <v>136</v>
      </c>
      <c r="H46" s="21"/>
    </row>
    <row r="47" spans="1:8" s="22" customFormat="1" ht="29" x14ac:dyDescent="0.35">
      <c r="A47" s="17" t="s">
        <v>137</v>
      </c>
      <c r="B47" s="18" t="s">
        <v>138</v>
      </c>
      <c r="C47" s="18" t="s">
        <v>134</v>
      </c>
      <c r="D47" s="19" t="s">
        <v>27</v>
      </c>
      <c r="E47" s="51">
        <f>ROUND('2023-24 Payment'!E47*Index!$B$6*2,-1)/2</f>
        <v>850</v>
      </c>
      <c r="F47" s="20" t="s">
        <v>135</v>
      </c>
      <c r="G47" s="17" t="s">
        <v>139</v>
      </c>
      <c r="H47" s="21"/>
    </row>
    <row r="48" spans="1:8" s="22" customFormat="1" ht="29" x14ac:dyDescent="0.35">
      <c r="A48" s="24" t="s">
        <v>140</v>
      </c>
      <c r="B48" s="18" t="s">
        <v>141</v>
      </c>
      <c r="C48" s="18" t="s">
        <v>26</v>
      </c>
      <c r="D48" s="19" t="s">
        <v>27</v>
      </c>
      <c r="E48" s="51">
        <f>ROUND('2023-24 Payment'!E48*Index!$B$6*2,-1)/2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Payment'!E55*Index!$B$6*2,-1)/2</f>
        <v>80</v>
      </c>
      <c r="F55" s="20" t="s">
        <v>28</v>
      </c>
      <c r="G55" s="17" t="s">
        <v>148</v>
      </c>
      <c r="H55" s="21"/>
    </row>
    <row r="56" spans="1:8" s="22" customFormat="1" x14ac:dyDescent="0.35">
      <c r="A56" s="17" t="s">
        <v>30</v>
      </c>
      <c r="B56" s="18" t="s">
        <v>31</v>
      </c>
      <c r="C56" s="18" t="s">
        <v>32</v>
      </c>
      <c r="D56" s="19" t="s">
        <v>27</v>
      </c>
      <c r="E56" s="51">
        <f>ROUND('2023-24 Payment'!E56*Index!$B$6*2,-1)/2</f>
        <v>80</v>
      </c>
      <c r="F56" s="20" t="s">
        <v>28</v>
      </c>
      <c r="G56" s="17" t="s">
        <v>149</v>
      </c>
      <c r="H56" s="21"/>
    </row>
    <row r="57" spans="1:8" s="22" customFormat="1" ht="72.5" x14ac:dyDescent="0.35">
      <c r="A57" s="17" t="s">
        <v>43</v>
      </c>
      <c r="B57" s="18" t="s">
        <v>150</v>
      </c>
      <c r="C57" s="18" t="s">
        <v>151</v>
      </c>
      <c r="D57" s="19" t="s">
        <v>27</v>
      </c>
      <c r="E57" s="51">
        <f>ROUND('2023-24 Payment'!E57*Index!$B$6*2,-1)/2</f>
        <v>80</v>
      </c>
      <c r="F57" s="20" t="s">
        <v>37</v>
      </c>
      <c r="G57" s="17" t="s">
        <v>152</v>
      </c>
      <c r="H57" s="21"/>
    </row>
    <row r="58" spans="1:8" s="22" customFormat="1" ht="72.5" x14ac:dyDescent="0.35">
      <c r="A58" s="17" t="s">
        <v>47</v>
      </c>
      <c r="B58" s="18" t="s">
        <v>153</v>
      </c>
      <c r="C58" s="18" t="s">
        <v>53</v>
      </c>
      <c r="D58" s="19" t="s">
        <v>27</v>
      </c>
      <c r="E58" s="51">
        <f>ROUND('2023-24 Payment'!E58*Index!$B$6*2,-1)/2</f>
        <v>175</v>
      </c>
      <c r="F58" s="20" t="s">
        <v>37</v>
      </c>
      <c r="G58" s="17" t="s">
        <v>154</v>
      </c>
      <c r="H58" s="21"/>
    </row>
    <row r="59" spans="1:8" s="22" customFormat="1" ht="72.5" x14ac:dyDescent="0.35">
      <c r="A59" s="17" t="s">
        <v>51</v>
      </c>
      <c r="B59" s="18" t="s">
        <v>155</v>
      </c>
      <c r="C59" s="18" t="s">
        <v>53</v>
      </c>
      <c r="D59" s="19" t="s">
        <v>27</v>
      </c>
      <c r="E59" s="51">
        <f>ROUND('2023-24 Payment'!E59*Index!$B$6*2,-1)/2</f>
        <v>255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Payment'!E64*Index!$B$6*2,-1)/2</f>
        <v>80</v>
      </c>
      <c r="F64" s="20" t="s">
        <v>59</v>
      </c>
      <c r="G64" s="17" t="s">
        <v>29</v>
      </c>
      <c r="H64" s="21"/>
    </row>
    <row r="65" spans="1:8" s="22" customFormat="1" ht="58" x14ac:dyDescent="0.35">
      <c r="A65" s="17" t="s">
        <v>64</v>
      </c>
      <c r="B65" s="18" t="s">
        <v>159</v>
      </c>
      <c r="C65" s="18" t="s">
        <v>26</v>
      </c>
      <c r="D65" s="19" t="s">
        <v>27</v>
      </c>
      <c r="E65" s="51">
        <f>ROUND('2023-24 Payment'!E65*Index!$B$6*2,-1)/2</f>
        <v>175</v>
      </c>
      <c r="F65" s="20" t="s">
        <v>59</v>
      </c>
      <c r="G65" s="17" t="s">
        <v>33</v>
      </c>
      <c r="H65" s="21"/>
    </row>
    <row r="66" spans="1:8" s="22" customFormat="1" ht="58" x14ac:dyDescent="0.35">
      <c r="A66" s="17" t="s">
        <v>67</v>
      </c>
      <c r="B66" s="18" t="s">
        <v>160</v>
      </c>
      <c r="C66" s="18" t="s">
        <v>41</v>
      </c>
      <c r="D66" s="19" t="s">
        <v>27</v>
      </c>
      <c r="E66" s="51">
        <f>ROUND('2023-24 Payment'!E66*Index!$B$6*2,-1)/2</f>
        <v>255</v>
      </c>
      <c r="F66" s="20" t="s">
        <v>59</v>
      </c>
      <c r="G66" s="17" t="s">
        <v>161</v>
      </c>
      <c r="H66" s="21"/>
    </row>
    <row r="67" spans="1:8" s="22" customFormat="1" ht="58" x14ac:dyDescent="0.35">
      <c r="A67" s="24" t="s">
        <v>70</v>
      </c>
      <c r="B67" s="18" t="s">
        <v>162</v>
      </c>
      <c r="C67" s="18" t="s">
        <v>72</v>
      </c>
      <c r="D67" s="19" t="s">
        <v>27</v>
      </c>
      <c r="E67" s="51">
        <f>ROUND('2023-24 Payment'!E67*Index!$B$6*2,-1)/2</f>
        <v>30</v>
      </c>
      <c r="F67" s="20" t="s">
        <v>73</v>
      </c>
      <c r="G67" s="17" t="s">
        <v>163</v>
      </c>
      <c r="H67" s="21"/>
    </row>
    <row r="68" spans="1:8" s="22" customFormat="1" ht="58" x14ac:dyDescent="0.35">
      <c r="A68" s="17" t="s">
        <v>79</v>
      </c>
      <c r="B68" s="18" t="s">
        <v>80</v>
      </c>
      <c r="C68" s="18" t="s">
        <v>72</v>
      </c>
      <c r="D68" s="19" t="s">
        <v>27</v>
      </c>
      <c r="E68" s="51">
        <f>ROUND('2023-24 Payment'!E68*Index!$B$6*2,-1)/2</f>
        <v>175</v>
      </c>
      <c r="F68" s="20" t="s">
        <v>77</v>
      </c>
      <c r="G68" s="17" t="s">
        <v>164</v>
      </c>
      <c r="H68" s="21"/>
    </row>
    <row r="69" spans="1:8" s="22" customFormat="1" ht="58" x14ac:dyDescent="0.35">
      <c r="A69" s="17" t="s">
        <v>82</v>
      </c>
      <c r="B69" s="18" t="s">
        <v>83</v>
      </c>
      <c r="C69" s="18" t="s">
        <v>72</v>
      </c>
      <c r="D69" s="19" t="s">
        <v>27</v>
      </c>
      <c r="E69" s="51">
        <f>ROUND('2023-24 Payment'!E69*Index!$B$6*2,-1)/2</f>
        <v>255</v>
      </c>
      <c r="F69" s="20" t="s">
        <v>77</v>
      </c>
      <c r="G69" s="17" t="s">
        <v>165</v>
      </c>
      <c r="H69" s="21"/>
    </row>
    <row r="70" spans="1:8" s="22" customFormat="1" ht="58" x14ac:dyDescent="0.35">
      <c r="A70" s="17" t="s">
        <v>85</v>
      </c>
      <c r="B70" s="18" t="s">
        <v>86</v>
      </c>
      <c r="C70" s="18" t="s">
        <v>72</v>
      </c>
      <c r="D70" s="19" t="s">
        <v>27</v>
      </c>
      <c r="E70" s="51">
        <f>ROUND('2023-24 Payment'!E70*Index!$B$6*2,-1)/2</f>
        <v>340</v>
      </c>
      <c r="F70" s="20" t="s">
        <v>77</v>
      </c>
      <c r="G70" s="17" t="s">
        <v>166</v>
      </c>
      <c r="H70" s="21"/>
    </row>
    <row r="71" spans="1:8" s="22" customFormat="1" ht="58" x14ac:dyDescent="0.35">
      <c r="A71" s="17" t="s">
        <v>88</v>
      </c>
      <c r="B71" s="18" t="s">
        <v>167</v>
      </c>
      <c r="C71" s="18" t="s">
        <v>72</v>
      </c>
      <c r="D71" s="19" t="s">
        <v>27</v>
      </c>
      <c r="E71" s="51">
        <f>ROUND('2023-24 Payment'!E71*Index!$B$6*2,-1)/2</f>
        <v>175</v>
      </c>
      <c r="F71" s="20" t="s">
        <v>168</v>
      </c>
      <c r="G71" s="17" t="s">
        <v>169</v>
      </c>
      <c r="H71" s="21"/>
    </row>
    <row r="72" spans="1:8" s="22" customFormat="1" ht="58" x14ac:dyDescent="0.35">
      <c r="A72" s="17" t="s">
        <v>92</v>
      </c>
      <c r="B72" s="18" t="s">
        <v>170</v>
      </c>
      <c r="C72" s="18" t="s">
        <v>72</v>
      </c>
      <c r="D72" s="19" t="s">
        <v>27</v>
      </c>
      <c r="E72" s="51">
        <f>ROUND('2023-24 Payment'!E72*Index!$B$6*2,-1)/2</f>
        <v>255</v>
      </c>
      <c r="F72" s="20" t="s">
        <v>168</v>
      </c>
      <c r="G72" s="17" t="s">
        <v>171</v>
      </c>
      <c r="H72" s="21"/>
    </row>
    <row r="73" spans="1:8" s="22" customFormat="1" ht="58" x14ac:dyDescent="0.35">
      <c r="A73" s="17" t="s">
        <v>95</v>
      </c>
      <c r="B73" s="18" t="s">
        <v>172</v>
      </c>
      <c r="C73" s="18" t="s">
        <v>72</v>
      </c>
      <c r="D73" s="19" t="s">
        <v>27</v>
      </c>
      <c r="E73" s="51">
        <f>ROUND('2023-24 Payment'!E73*Index!$B$6*2,-1)/2</f>
        <v>340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Payment'!E78*Index!$B$6*2,-1)/2</f>
        <v>80</v>
      </c>
      <c r="F78" s="20" t="s">
        <v>37</v>
      </c>
      <c r="G78" s="23"/>
      <c r="H78" s="21"/>
    </row>
    <row r="79" spans="1:8" s="22" customFormat="1" ht="94.5" customHeight="1" x14ac:dyDescent="0.35">
      <c r="A79" s="17" t="s">
        <v>181</v>
      </c>
      <c r="B79" s="28" t="s">
        <v>182</v>
      </c>
      <c r="C79" s="18" t="s">
        <v>183</v>
      </c>
      <c r="D79" s="19" t="s">
        <v>27</v>
      </c>
      <c r="E79" s="51">
        <f>ROUND('2023-24 Payment'!E79*Index!$B$6*2,-1)/2</f>
        <v>80</v>
      </c>
      <c r="F79" s="20" t="s">
        <v>37</v>
      </c>
      <c r="G79" s="23"/>
      <c r="H79" s="21"/>
    </row>
    <row r="80" spans="1:8" s="22" customFormat="1" ht="111.75" customHeight="1" x14ac:dyDescent="0.35">
      <c r="A80" s="17" t="s">
        <v>184</v>
      </c>
      <c r="B80" s="28" t="s">
        <v>185</v>
      </c>
      <c r="C80" s="18" t="s">
        <v>186</v>
      </c>
      <c r="D80" s="19" t="s">
        <v>27</v>
      </c>
      <c r="E80" s="51">
        <f>ROUND('2023-24 Payment'!E80*Index!$B$6*2,-1)/2</f>
        <v>175</v>
      </c>
      <c r="F80" s="20" t="s">
        <v>37</v>
      </c>
      <c r="G80" s="23"/>
      <c r="H80" s="21"/>
    </row>
    <row r="81" spans="1:8" s="22" customFormat="1" ht="111" customHeight="1" x14ac:dyDescent="0.35">
      <c r="A81" s="17" t="s">
        <v>187</v>
      </c>
      <c r="B81" s="28" t="s">
        <v>188</v>
      </c>
      <c r="C81" s="18" t="s">
        <v>189</v>
      </c>
      <c r="D81" s="19" t="s">
        <v>27</v>
      </c>
      <c r="E81" s="51">
        <f>ROUND('2023-24 Payment'!E81*Index!$B$6*2,-1)/2</f>
        <v>175</v>
      </c>
      <c r="F81" s="20" t="s">
        <v>37</v>
      </c>
      <c r="G81" s="23"/>
      <c r="H81" s="21"/>
    </row>
    <row r="82" spans="1:8" s="22" customFormat="1" ht="108.75" customHeight="1" x14ac:dyDescent="0.35">
      <c r="A82" s="17" t="s">
        <v>190</v>
      </c>
      <c r="B82" s="28" t="s">
        <v>191</v>
      </c>
      <c r="C82" s="18" t="s">
        <v>189</v>
      </c>
      <c r="D82" s="19" t="s">
        <v>27</v>
      </c>
      <c r="E82" s="51">
        <f>ROUND('2023-24 Payment'!E82*Index!$B$6*2,-1)/2</f>
        <v>255</v>
      </c>
      <c r="F82" s="20" t="s">
        <v>37</v>
      </c>
      <c r="G82" s="23"/>
      <c r="H82" s="21"/>
    </row>
    <row r="83" spans="1:8" s="22" customFormat="1" ht="82.5" customHeight="1" x14ac:dyDescent="0.35">
      <c r="A83" s="17" t="s">
        <v>192</v>
      </c>
      <c r="B83" s="28" t="s">
        <v>193</v>
      </c>
      <c r="C83" s="18" t="s">
        <v>194</v>
      </c>
      <c r="D83" s="19" t="s">
        <v>27</v>
      </c>
      <c r="E83" s="51">
        <f>ROUND('2023-24 Payment'!E83*Index!$B$6*2,-1)/2</f>
        <v>175</v>
      </c>
      <c r="F83" s="20" t="s">
        <v>37</v>
      </c>
      <c r="G83" s="23"/>
      <c r="H83" s="21"/>
    </row>
    <row r="84" spans="1:8" s="22" customFormat="1" ht="153.75" customHeight="1" x14ac:dyDescent="0.35">
      <c r="A84" s="17" t="s">
        <v>195</v>
      </c>
      <c r="B84" s="28" t="s">
        <v>196</v>
      </c>
      <c r="C84" s="18" t="s">
        <v>183</v>
      </c>
      <c r="D84" s="19" t="s">
        <v>27</v>
      </c>
      <c r="E84" s="51">
        <f>ROUND('2023-24 Payment'!E84*Index!$B$6*2,-1)/2</f>
        <v>80</v>
      </c>
      <c r="F84" s="29" t="s">
        <v>197</v>
      </c>
      <c r="G84" s="23"/>
      <c r="H84" s="21"/>
    </row>
    <row r="85" spans="1:8" s="22" customFormat="1" ht="15.75" customHeight="1" x14ac:dyDescent="0.35">
      <c r="A85" s="30" t="s">
        <v>198</v>
      </c>
      <c r="B85" s="31" t="s">
        <v>199</v>
      </c>
      <c r="C85" s="31" t="s">
        <v>200</v>
      </c>
      <c r="D85" s="32" t="s">
        <v>27</v>
      </c>
      <c r="E85" s="53">
        <f>ROUND('2023-24 Payment'!E85*Index!$B$6*2,-1)/2</f>
        <v>80</v>
      </c>
      <c r="F85" s="33" t="s">
        <v>201</v>
      </c>
      <c r="G85" s="23"/>
      <c r="H85" s="21"/>
    </row>
    <row r="86" spans="1:8" s="22" customFormat="1" ht="116" x14ac:dyDescent="0.35">
      <c r="A86" s="34"/>
      <c r="B86" s="35" t="s">
        <v>202</v>
      </c>
      <c r="C86" s="35" t="s">
        <v>203</v>
      </c>
      <c r="D86" s="36" t="s">
        <v>27</v>
      </c>
      <c r="E86" s="54">
        <f>ROUND('2023-24 Payment'!E86*Index!$B$6*2,-1)/2</f>
        <v>175</v>
      </c>
      <c r="F86" s="37" t="s">
        <v>204</v>
      </c>
      <c r="G86" s="23"/>
      <c r="H86" s="21"/>
    </row>
    <row r="87" spans="1:8" s="22" customFormat="1" ht="160.5" customHeight="1" x14ac:dyDescent="0.35">
      <c r="A87" s="17" t="s">
        <v>205</v>
      </c>
      <c r="B87" s="28" t="s">
        <v>206</v>
      </c>
      <c r="C87" s="28" t="s">
        <v>207</v>
      </c>
      <c r="D87" s="19" t="s">
        <v>27</v>
      </c>
      <c r="E87" s="51">
        <f>ROUND('2023-24 Payment'!E87*Index!$B$6*2,-1)/2</f>
        <v>255</v>
      </c>
      <c r="F87" s="29" t="s">
        <v>208</v>
      </c>
      <c r="G87" s="23"/>
      <c r="H87" s="21"/>
    </row>
    <row r="88" spans="1:8" s="22" customFormat="1" ht="87" x14ac:dyDescent="0.35">
      <c r="A88" s="17" t="s">
        <v>209</v>
      </c>
      <c r="B88" s="28" t="s">
        <v>210</v>
      </c>
      <c r="C88" s="28" t="s">
        <v>211</v>
      </c>
      <c r="D88" s="19" t="s">
        <v>27</v>
      </c>
      <c r="E88" s="51">
        <f>ROUND('2023-24 Payment'!E88*Index!$B$6*2,-1)/2</f>
        <v>175</v>
      </c>
      <c r="F88" s="29" t="s">
        <v>212</v>
      </c>
      <c r="G88" s="23"/>
      <c r="H88" s="21"/>
    </row>
    <row r="89" spans="1:8" s="22" customFormat="1" ht="87" x14ac:dyDescent="0.35">
      <c r="A89" s="17" t="s">
        <v>213</v>
      </c>
      <c r="B89" s="28" t="s">
        <v>214</v>
      </c>
      <c r="C89" s="28" t="s">
        <v>215</v>
      </c>
      <c r="D89" s="19" t="s">
        <v>27</v>
      </c>
      <c r="E89" s="51">
        <f>ROUND('2023-24 Payment'!E89*Index!$B$6*2,-1)/2</f>
        <v>255</v>
      </c>
      <c r="F89" s="29" t="s">
        <v>212</v>
      </c>
      <c r="G89" s="23"/>
      <c r="H89" s="21"/>
    </row>
    <row r="90" spans="1:8" ht="87" x14ac:dyDescent="0.35">
      <c r="A90" s="38" t="s">
        <v>216</v>
      </c>
      <c r="B90" s="28" t="s">
        <v>217</v>
      </c>
      <c r="C90" s="28" t="s">
        <v>215</v>
      </c>
      <c r="D90" s="19" t="s">
        <v>27</v>
      </c>
      <c r="E90" s="55">
        <f>ROUND('2023-24 Payment'!E90*Index!$B$6*2,-1)/2</f>
        <v>340</v>
      </c>
      <c r="F90" s="29" t="s">
        <v>212</v>
      </c>
      <c r="G90" s="8"/>
      <c r="H90" s="7"/>
    </row>
    <row r="91" spans="1:8" ht="96.75" customHeight="1" x14ac:dyDescent="0.35">
      <c r="A91" s="38" t="s">
        <v>218</v>
      </c>
      <c r="B91" s="28" t="s">
        <v>219</v>
      </c>
      <c r="C91" s="28" t="s">
        <v>220</v>
      </c>
      <c r="D91" s="19" t="s">
        <v>27</v>
      </c>
      <c r="E91" s="55">
        <f>ROUND('2023-24 Payment'!E91*Index!$B$6*2,-1)/2</f>
        <v>175</v>
      </c>
      <c r="F91" s="29" t="s">
        <v>221</v>
      </c>
      <c r="G91" s="8"/>
      <c r="H91" s="7"/>
    </row>
    <row r="92" spans="1:8" ht="87" x14ac:dyDescent="0.35">
      <c r="A92" s="38" t="s">
        <v>222</v>
      </c>
      <c r="B92" s="18" t="s">
        <v>223</v>
      </c>
      <c r="C92" s="28" t="s">
        <v>211</v>
      </c>
      <c r="D92" s="19" t="s">
        <v>27</v>
      </c>
      <c r="E92" s="55">
        <f>ROUND('2023-24 Payment'!E92*Index!$B$6*2,-1)/2</f>
        <v>255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ipaD1ifliTSyA13Whpowf86Hh91mmgP/MVlX9tH3EwTHGlUdB8XQJV8f2TMAov0MiwZt6TU2UbMyzLvDc7A5w==" saltValue="odaFx6OdBaOAbljUlbvIVQ==" spinCount="100000" sheet="1" objects="1" scenarios="1"/>
  <pageMargins left="0.7" right="0.7" top="0.75" bottom="0.75" header="0.3" footer="0.3"/>
  <pageSetup paperSize="9" scale="65" fitToHeight="0" orientation="portrait" r:id="rId1"/>
  <headerFooter>
    <oddHeader xml:space="preserve">&amp;LTables of Standards for SLC 15A, DG and SLC 15 for Regulatory Year 2026/27
</oddHeader>
    <oddFooter>Page &amp;P of &amp;N</oddFooter>
  </headerFooter>
  <rowBreaks count="5" manualBreakCount="5">
    <brk id="14" max="7" man="1"/>
    <brk id="30" max="7" man="1"/>
    <brk id="49" max="7" man="1"/>
    <brk id="74" max="7" man="1"/>
    <brk id="8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567D-ACB8-43FA-A141-32C08638F7A3}">
  <sheetPr>
    <pageSetUpPr fitToPage="1"/>
  </sheetPr>
  <dimension ref="A1:H94"/>
  <sheetViews>
    <sheetView topLeftCell="A40" zoomScale="90" zoomScaleNormal="90" workbookViewId="0">
      <selection activeCell="E76" sqref="E76"/>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 style="39" customWidth="1"/>
    <col min="6" max="6" width="27.54296875" style="9" customWidth="1"/>
    <col min="7" max="7" width="12.54296875" style="39" customWidth="1"/>
    <col min="8" max="16384" width="9.1796875" style="9"/>
  </cols>
  <sheetData>
    <row r="1" spans="1:8" ht="21" x14ac:dyDescent="0.35">
      <c r="A1" s="6" t="s">
        <v>227</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Payment'!E7*Index!$B$7*2,-1)/2</f>
        <v>80</v>
      </c>
      <c r="F7" s="20" t="s">
        <v>28</v>
      </c>
      <c r="G7" s="17" t="s">
        <v>29</v>
      </c>
      <c r="H7" s="21"/>
    </row>
    <row r="8" spans="1:8" s="22" customFormat="1" x14ac:dyDescent="0.35">
      <c r="A8" s="17" t="s">
        <v>30</v>
      </c>
      <c r="B8" s="18" t="s">
        <v>31</v>
      </c>
      <c r="C8" s="18" t="s">
        <v>32</v>
      </c>
      <c r="D8" s="19" t="s">
        <v>27</v>
      </c>
      <c r="E8" s="51">
        <f>ROUND('2023-24 Payment'!E8*Index!$B$7*2,-1)/2</f>
        <v>80</v>
      </c>
      <c r="F8" s="20" t="s">
        <v>28</v>
      </c>
      <c r="G8" s="17" t="s">
        <v>33</v>
      </c>
      <c r="H8" s="21"/>
    </row>
    <row r="9" spans="1:8" s="22" customFormat="1" ht="78.75" customHeight="1" x14ac:dyDescent="0.35">
      <c r="A9" s="17" t="s">
        <v>34</v>
      </c>
      <c r="B9" s="18" t="s">
        <v>35</v>
      </c>
      <c r="C9" s="18" t="s">
        <v>36</v>
      </c>
      <c r="D9" s="19" t="s">
        <v>27</v>
      </c>
      <c r="E9" s="51">
        <f>ROUND('2023-24 Payment'!E9*Index!$B$7*2,-1)/2</f>
        <v>20</v>
      </c>
      <c r="F9" s="20" t="s">
        <v>37</v>
      </c>
      <c r="G9" s="17" t="s">
        <v>38</v>
      </c>
      <c r="H9" s="21"/>
    </row>
    <row r="10" spans="1:8" s="22" customFormat="1" ht="143.25" customHeight="1" x14ac:dyDescent="0.35">
      <c r="A10" s="17" t="s">
        <v>39</v>
      </c>
      <c r="B10" s="18" t="s">
        <v>40</v>
      </c>
      <c r="C10" s="18" t="s">
        <v>41</v>
      </c>
      <c r="D10" s="19" t="s">
        <v>27</v>
      </c>
      <c r="E10" s="51">
        <f>ROUND('2023-24 Payment'!E10*Index!$B$7*2,-1)/2</f>
        <v>20</v>
      </c>
      <c r="F10" s="20" t="s">
        <v>37</v>
      </c>
      <c r="G10" s="17" t="s">
        <v>42</v>
      </c>
      <c r="H10" s="21"/>
    </row>
    <row r="11" spans="1:8" s="22" customFormat="1" ht="72.5" x14ac:dyDescent="0.35">
      <c r="A11" s="17" t="s">
        <v>43</v>
      </c>
      <c r="B11" s="18" t="s">
        <v>44</v>
      </c>
      <c r="C11" s="18" t="s">
        <v>45</v>
      </c>
      <c r="D11" s="19" t="s">
        <v>27</v>
      </c>
      <c r="E11" s="51">
        <f>ROUND('2023-24 Payment'!E11*Index!$B$7*2,-1)/2</f>
        <v>80</v>
      </c>
      <c r="F11" s="20" t="s">
        <v>37</v>
      </c>
      <c r="G11" s="17" t="s">
        <v>46</v>
      </c>
      <c r="H11" s="21"/>
    </row>
    <row r="12" spans="1:8" s="22" customFormat="1" ht="72.5" x14ac:dyDescent="0.35">
      <c r="A12" s="17" t="s">
        <v>47</v>
      </c>
      <c r="B12" s="18" t="s">
        <v>48</v>
      </c>
      <c r="C12" s="18" t="s">
        <v>49</v>
      </c>
      <c r="D12" s="19" t="s">
        <v>27</v>
      </c>
      <c r="E12" s="51">
        <f>ROUND('2023-24 Payment'!E12*Index!$B$7*2,-1)/2</f>
        <v>175</v>
      </c>
      <c r="F12" s="20" t="s">
        <v>37</v>
      </c>
      <c r="G12" s="17" t="s">
        <v>50</v>
      </c>
      <c r="H12" s="21"/>
    </row>
    <row r="13" spans="1:8" s="22" customFormat="1" ht="72.5" x14ac:dyDescent="0.35">
      <c r="A13" s="17" t="s">
        <v>51</v>
      </c>
      <c r="B13" s="18" t="s">
        <v>52</v>
      </c>
      <c r="C13" s="18" t="s">
        <v>53</v>
      </c>
      <c r="D13" s="19" t="s">
        <v>27</v>
      </c>
      <c r="E13" s="51">
        <f>ROUND('2023-24 Payment'!E13*Index!$B$7*2,-1)/2</f>
        <v>255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Payment'!E18*Index!$B$7*2,-1)/2</f>
        <v>20</v>
      </c>
      <c r="F18" s="20" t="s">
        <v>59</v>
      </c>
      <c r="G18" s="17" t="s">
        <v>60</v>
      </c>
      <c r="H18" s="21"/>
    </row>
    <row r="19" spans="1:8" s="22" customFormat="1" ht="58" x14ac:dyDescent="0.35">
      <c r="A19" s="17" t="s">
        <v>61</v>
      </c>
      <c r="B19" s="18" t="s">
        <v>62</v>
      </c>
      <c r="C19" s="18" t="s">
        <v>58</v>
      </c>
      <c r="D19" s="19" t="s">
        <v>27</v>
      </c>
      <c r="E19" s="51">
        <f>ROUND('2023-24 Payment'!E19*Index!$B$7*2,-1)/2</f>
        <v>80</v>
      </c>
      <c r="F19" s="20" t="s">
        <v>59</v>
      </c>
      <c r="G19" s="17" t="s">
        <v>63</v>
      </c>
      <c r="H19" s="21"/>
    </row>
    <row r="20" spans="1:8" s="22" customFormat="1" ht="58" x14ac:dyDescent="0.35">
      <c r="A20" s="17" t="s">
        <v>64</v>
      </c>
      <c r="B20" s="18" t="s">
        <v>65</v>
      </c>
      <c r="C20" s="18" t="s">
        <v>26</v>
      </c>
      <c r="D20" s="19" t="s">
        <v>27</v>
      </c>
      <c r="E20" s="51">
        <f>ROUND('2023-24 Payment'!E20*Index!$B$7*2,-1)/2</f>
        <v>175</v>
      </c>
      <c r="F20" s="20" t="s">
        <v>59</v>
      </c>
      <c r="G20" s="17" t="s">
        <v>66</v>
      </c>
      <c r="H20" s="21"/>
    </row>
    <row r="21" spans="1:8" s="22" customFormat="1" ht="58" x14ac:dyDescent="0.35">
      <c r="A21" s="17" t="s">
        <v>67</v>
      </c>
      <c r="B21" s="18" t="s">
        <v>68</v>
      </c>
      <c r="C21" s="18" t="s">
        <v>41</v>
      </c>
      <c r="D21" s="19" t="s">
        <v>27</v>
      </c>
      <c r="E21" s="51">
        <f>ROUND('2023-24 Payment'!E21*Index!$B$7*2,-1)/2</f>
        <v>255</v>
      </c>
      <c r="F21" s="20" t="s">
        <v>59</v>
      </c>
      <c r="G21" s="17" t="s">
        <v>69</v>
      </c>
      <c r="H21" s="21"/>
    </row>
    <row r="22" spans="1:8" s="22" customFormat="1" ht="58" x14ac:dyDescent="0.35">
      <c r="A22" s="24" t="s">
        <v>70</v>
      </c>
      <c r="B22" s="18" t="s">
        <v>71</v>
      </c>
      <c r="C22" s="18" t="s">
        <v>72</v>
      </c>
      <c r="D22" s="19" t="s">
        <v>27</v>
      </c>
      <c r="E22" s="51">
        <f>ROUND('2023-24 Payment'!E22*Index!$B$7*2,-1)/2</f>
        <v>30</v>
      </c>
      <c r="F22" s="20" t="s">
        <v>73</v>
      </c>
      <c r="G22" s="17" t="s">
        <v>74</v>
      </c>
      <c r="H22" s="21"/>
    </row>
    <row r="23" spans="1:8" s="22" customFormat="1" ht="58" x14ac:dyDescent="0.35">
      <c r="A23" s="17" t="s">
        <v>75</v>
      </c>
      <c r="B23" s="18" t="s">
        <v>76</v>
      </c>
      <c r="C23" s="18" t="s">
        <v>72</v>
      </c>
      <c r="D23" s="19" t="s">
        <v>27</v>
      </c>
      <c r="E23" s="51">
        <f>ROUND('2023-24 Payment'!E23*Index!$B$7*2,-1)/2</f>
        <v>45</v>
      </c>
      <c r="F23" s="20" t="s">
        <v>77</v>
      </c>
      <c r="G23" s="17" t="s">
        <v>78</v>
      </c>
      <c r="H23" s="21"/>
    </row>
    <row r="24" spans="1:8" s="22" customFormat="1" ht="58" x14ac:dyDescent="0.35">
      <c r="A24" s="17" t="s">
        <v>79</v>
      </c>
      <c r="B24" s="18" t="s">
        <v>80</v>
      </c>
      <c r="C24" s="18" t="s">
        <v>72</v>
      </c>
      <c r="D24" s="19" t="s">
        <v>27</v>
      </c>
      <c r="E24" s="51">
        <f>ROUND('2023-24 Payment'!E24*Index!$B$7*2,-1)/2</f>
        <v>175</v>
      </c>
      <c r="F24" s="20" t="s">
        <v>77</v>
      </c>
      <c r="G24" s="17" t="s">
        <v>81</v>
      </c>
      <c r="H24" s="21"/>
    </row>
    <row r="25" spans="1:8" s="22" customFormat="1" ht="58" x14ac:dyDescent="0.35">
      <c r="A25" s="17" t="s">
        <v>82</v>
      </c>
      <c r="B25" s="18" t="s">
        <v>83</v>
      </c>
      <c r="C25" s="18" t="s">
        <v>72</v>
      </c>
      <c r="D25" s="19" t="s">
        <v>27</v>
      </c>
      <c r="E25" s="51">
        <f>ROUND('2023-24 Payment'!E25*Index!$B$7*2,-1)/2</f>
        <v>255</v>
      </c>
      <c r="F25" s="20" t="s">
        <v>77</v>
      </c>
      <c r="G25" s="17" t="s">
        <v>84</v>
      </c>
      <c r="H25" s="21"/>
    </row>
    <row r="26" spans="1:8" s="22" customFormat="1" ht="58" x14ac:dyDescent="0.35">
      <c r="A26" s="17" t="s">
        <v>85</v>
      </c>
      <c r="B26" s="18" t="s">
        <v>86</v>
      </c>
      <c r="C26" s="18" t="s">
        <v>72</v>
      </c>
      <c r="D26" s="19" t="s">
        <v>27</v>
      </c>
      <c r="E26" s="51">
        <f>ROUND('2023-24 Payment'!E26*Index!$B$7*2,-1)/2</f>
        <v>340</v>
      </c>
      <c r="F26" s="20" t="s">
        <v>77</v>
      </c>
      <c r="G26" s="17" t="s">
        <v>87</v>
      </c>
      <c r="H26" s="21"/>
    </row>
    <row r="27" spans="1:8" s="22" customFormat="1" ht="58" x14ac:dyDescent="0.35">
      <c r="A27" s="17" t="s">
        <v>88</v>
      </c>
      <c r="B27" s="18" t="s">
        <v>89</v>
      </c>
      <c r="C27" s="18" t="s">
        <v>72</v>
      </c>
      <c r="D27" s="19" t="s">
        <v>27</v>
      </c>
      <c r="E27" s="51">
        <f>ROUND('2023-24 Payment'!E27*Index!$B$7*2,-1)/2</f>
        <v>175</v>
      </c>
      <c r="F27" s="20" t="s">
        <v>90</v>
      </c>
      <c r="G27" s="17" t="s">
        <v>91</v>
      </c>
      <c r="H27" s="21"/>
    </row>
    <row r="28" spans="1:8" s="22" customFormat="1" ht="58" x14ac:dyDescent="0.35">
      <c r="A28" s="17" t="s">
        <v>92</v>
      </c>
      <c r="B28" s="18" t="s">
        <v>93</v>
      </c>
      <c r="C28" s="18" t="s">
        <v>72</v>
      </c>
      <c r="D28" s="19" t="s">
        <v>27</v>
      </c>
      <c r="E28" s="51">
        <f>ROUND('2023-24 Payment'!E28*Index!$B$7*2,-1)/2</f>
        <v>255</v>
      </c>
      <c r="F28" s="20" t="s">
        <v>90</v>
      </c>
      <c r="G28" s="17" t="s">
        <v>94</v>
      </c>
      <c r="H28" s="21"/>
    </row>
    <row r="29" spans="1:8" s="22" customFormat="1" ht="58" x14ac:dyDescent="0.35">
      <c r="A29" s="17" t="s">
        <v>95</v>
      </c>
      <c r="B29" s="18" t="s">
        <v>96</v>
      </c>
      <c r="C29" s="18" t="s">
        <v>72</v>
      </c>
      <c r="D29" s="19" t="s">
        <v>27</v>
      </c>
      <c r="E29" s="51">
        <f>ROUND('2023-24 Payment'!E29*Index!$B$7*2,-1)/2</f>
        <v>340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Payment'!E34*Index!$B$7*2,-1)/2</f>
        <v>80</v>
      </c>
      <c r="F34" s="20" t="s">
        <v>102</v>
      </c>
      <c r="G34" s="17" t="s">
        <v>103</v>
      </c>
      <c r="H34" s="21"/>
    </row>
    <row r="35" spans="1:8" s="22" customFormat="1" ht="72.5" x14ac:dyDescent="0.35">
      <c r="A35" s="17" t="s">
        <v>104</v>
      </c>
      <c r="B35" s="18" t="s">
        <v>105</v>
      </c>
      <c r="C35" s="18" t="s">
        <v>106</v>
      </c>
      <c r="D35" s="19" t="s">
        <v>27</v>
      </c>
      <c r="E35" s="51">
        <f>ROUND('2023-24 Payment'!E35*Index!$B$7*2,-1)/2</f>
        <v>20</v>
      </c>
      <c r="F35" s="20" t="s">
        <v>107</v>
      </c>
      <c r="G35" s="17" t="s">
        <v>108</v>
      </c>
      <c r="H35" s="21"/>
    </row>
    <row r="36" spans="1:8" s="22" customFormat="1" ht="72.5" x14ac:dyDescent="0.35">
      <c r="A36" s="17" t="s">
        <v>109</v>
      </c>
      <c r="B36" s="18" t="s">
        <v>110</v>
      </c>
      <c r="C36" s="18" t="s">
        <v>26</v>
      </c>
      <c r="D36" s="19" t="s">
        <v>27</v>
      </c>
      <c r="E36" s="51">
        <f>ROUND('2023-24 Payment'!E36*Index!$B$7*2,-1)/2</f>
        <v>20</v>
      </c>
      <c r="F36" s="20" t="s">
        <v>107</v>
      </c>
      <c r="G36" s="17" t="s">
        <v>111</v>
      </c>
      <c r="H36" s="21"/>
    </row>
    <row r="37" spans="1:8" s="22" customFormat="1" ht="72.5" x14ac:dyDescent="0.35">
      <c r="A37" s="17" t="s">
        <v>112</v>
      </c>
      <c r="B37" s="18" t="s">
        <v>113</v>
      </c>
      <c r="C37" s="18" t="s">
        <v>32</v>
      </c>
      <c r="D37" s="19" t="s">
        <v>27</v>
      </c>
      <c r="E37" s="51">
        <f>ROUND('2023-24 Payment'!E37*Index!$B$7*2,-1)/2</f>
        <v>20</v>
      </c>
      <c r="F37" s="20" t="s">
        <v>107</v>
      </c>
      <c r="G37" s="17" t="s">
        <v>114</v>
      </c>
      <c r="H37" s="21"/>
    </row>
    <row r="38" spans="1:8" s="22" customFormat="1" ht="72.5" x14ac:dyDescent="0.35">
      <c r="A38" s="17" t="s">
        <v>115</v>
      </c>
      <c r="B38" s="18" t="s">
        <v>116</v>
      </c>
      <c r="C38" s="18" t="s">
        <v>45</v>
      </c>
      <c r="D38" s="19" t="s">
        <v>27</v>
      </c>
      <c r="E38" s="51">
        <f>ROUND('2023-24 Payment'!E38*Index!$B$7*2,-1)/2</f>
        <v>20</v>
      </c>
      <c r="F38" s="20" t="s">
        <v>107</v>
      </c>
      <c r="G38" s="17" t="s">
        <v>117</v>
      </c>
      <c r="H38" s="21"/>
    </row>
    <row r="39" spans="1:8" s="22" customFormat="1" ht="58" x14ac:dyDescent="0.35">
      <c r="A39" s="24" t="s">
        <v>118</v>
      </c>
      <c r="B39" s="18" t="s">
        <v>119</v>
      </c>
      <c r="C39" s="18" t="s">
        <v>45</v>
      </c>
      <c r="D39" s="19" t="s">
        <v>27</v>
      </c>
      <c r="E39" s="51">
        <f>ROUND('2023-24 Payment'!E39*Index!$B$7*2,-1)/2</f>
        <v>20</v>
      </c>
      <c r="F39" s="20" t="s">
        <v>120</v>
      </c>
      <c r="G39" s="17" t="s">
        <v>121</v>
      </c>
      <c r="H39" s="21"/>
    </row>
    <row r="40" spans="1:8" s="22" customFormat="1" ht="58" x14ac:dyDescent="0.35">
      <c r="A40" s="17" t="s">
        <v>122</v>
      </c>
      <c r="B40" s="18" t="s">
        <v>123</v>
      </c>
      <c r="C40" s="18" t="s">
        <v>124</v>
      </c>
      <c r="D40" s="19" t="s">
        <v>27</v>
      </c>
      <c r="E40" s="51">
        <f>ROUND('2023-24 Payment'!E40*Index!$B$7*2,-1)/2</f>
        <v>20</v>
      </c>
      <c r="F40" s="20" t="s">
        <v>125</v>
      </c>
      <c r="G40" s="17" t="s">
        <v>126</v>
      </c>
      <c r="H40" s="21"/>
    </row>
    <row r="41" spans="1:8" s="22" customFormat="1" ht="58" x14ac:dyDescent="0.35">
      <c r="A41" s="17" t="s">
        <v>127</v>
      </c>
      <c r="B41" s="18" t="s">
        <v>128</v>
      </c>
      <c r="C41" s="18" t="s">
        <v>49</v>
      </c>
      <c r="D41" s="19" t="s">
        <v>27</v>
      </c>
      <c r="E41" s="51">
        <f>ROUND('2023-24 Payment'!E41*Index!$B$7*2,-1)/2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Payment'!E46*Index!$B$7*2,-1)/2</f>
        <v>430</v>
      </c>
      <c r="F46" s="20" t="s">
        <v>135</v>
      </c>
      <c r="G46" s="17" t="s">
        <v>136</v>
      </c>
      <c r="H46" s="21"/>
    </row>
    <row r="47" spans="1:8" s="22" customFormat="1" ht="29" x14ac:dyDescent="0.35">
      <c r="A47" s="17" t="s">
        <v>137</v>
      </c>
      <c r="B47" s="18" t="s">
        <v>138</v>
      </c>
      <c r="C47" s="18" t="s">
        <v>134</v>
      </c>
      <c r="D47" s="19" t="s">
        <v>27</v>
      </c>
      <c r="E47" s="51">
        <f>ROUND('2023-24 Payment'!E47*Index!$B$7*2,-1)/2</f>
        <v>850</v>
      </c>
      <c r="F47" s="20" t="s">
        <v>135</v>
      </c>
      <c r="G47" s="17" t="s">
        <v>139</v>
      </c>
      <c r="H47" s="21"/>
    </row>
    <row r="48" spans="1:8" s="22" customFormat="1" ht="29" x14ac:dyDescent="0.35">
      <c r="A48" s="24" t="s">
        <v>140</v>
      </c>
      <c r="B48" s="18" t="s">
        <v>141</v>
      </c>
      <c r="C48" s="18" t="s">
        <v>26</v>
      </c>
      <c r="D48" s="19" t="s">
        <v>27</v>
      </c>
      <c r="E48" s="51">
        <f>ROUND('2023-24 Payment'!E48*Index!$B$7*2,-1)/2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Payment'!E55*Index!$B$7*2,-1)/2</f>
        <v>80</v>
      </c>
      <c r="F55" s="20" t="s">
        <v>28</v>
      </c>
      <c r="G55" s="17" t="s">
        <v>148</v>
      </c>
      <c r="H55" s="21"/>
    </row>
    <row r="56" spans="1:8" s="22" customFormat="1" x14ac:dyDescent="0.35">
      <c r="A56" s="17" t="s">
        <v>30</v>
      </c>
      <c r="B56" s="18" t="s">
        <v>31</v>
      </c>
      <c r="C56" s="18" t="s">
        <v>32</v>
      </c>
      <c r="D56" s="19" t="s">
        <v>27</v>
      </c>
      <c r="E56" s="51">
        <f>ROUND('2023-24 Payment'!E56*Index!$B$7*2,-1)/2</f>
        <v>80</v>
      </c>
      <c r="F56" s="20" t="s">
        <v>28</v>
      </c>
      <c r="G56" s="17" t="s">
        <v>149</v>
      </c>
      <c r="H56" s="21"/>
    </row>
    <row r="57" spans="1:8" s="22" customFormat="1" ht="72.5" x14ac:dyDescent="0.35">
      <c r="A57" s="17" t="s">
        <v>43</v>
      </c>
      <c r="B57" s="18" t="s">
        <v>150</v>
      </c>
      <c r="C57" s="18" t="s">
        <v>151</v>
      </c>
      <c r="D57" s="19" t="s">
        <v>27</v>
      </c>
      <c r="E57" s="51">
        <f>ROUND('2023-24 Payment'!E57*Index!$B$7*2,-1)/2</f>
        <v>80</v>
      </c>
      <c r="F57" s="20" t="s">
        <v>37</v>
      </c>
      <c r="G57" s="17" t="s">
        <v>152</v>
      </c>
      <c r="H57" s="21"/>
    </row>
    <row r="58" spans="1:8" s="22" customFormat="1" ht="72.5" x14ac:dyDescent="0.35">
      <c r="A58" s="17" t="s">
        <v>47</v>
      </c>
      <c r="B58" s="18" t="s">
        <v>153</v>
      </c>
      <c r="C58" s="18" t="s">
        <v>53</v>
      </c>
      <c r="D58" s="19" t="s">
        <v>27</v>
      </c>
      <c r="E58" s="51">
        <f>ROUND('2023-24 Payment'!E58*Index!$B$7*2,-1)/2</f>
        <v>175</v>
      </c>
      <c r="F58" s="20" t="s">
        <v>37</v>
      </c>
      <c r="G58" s="17" t="s">
        <v>154</v>
      </c>
      <c r="H58" s="21"/>
    </row>
    <row r="59" spans="1:8" s="22" customFormat="1" ht="72.5" x14ac:dyDescent="0.35">
      <c r="A59" s="17" t="s">
        <v>51</v>
      </c>
      <c r="B59" s="18" t="s">
        <v>155</v>
      </c>
      <c r="C59" s="18" t="s">
        <v>53</v>
      </c>
      <c r="D59" s="19" t="s">
        <v>27</v>
      </c>
      <c r="E59" s="51">
        <f>ROUND('2023-24 Payment'!E59*Index!$B$7*2,-1)/2</f>
        <v>255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Payment'!E64*Index!$B$7*2,-1)/2</f>
        <v>80</v>
      </c>
      <c r="F64" s="20" t="s">
        <v>59</v>
      </c>
      <c r="G64" s="17" t="s">
        <v>29</v>
      </c>
      <c r="H64" s="21"/>
    </row>
    <row r="65" spans="1:8" s="22" customFormat="1" ht="58" x14ac:dyDescent="0.35">
      <c r="A65" s="17" t="s">
        <v>64</v>
      </c>
      <c r="B65" s="18" t="s">
        <v>159</v>
      </c>
      <c r="C65" s="18" t="s">
        <v>26</v>
      </c>
      <c r="D65" s="19" t="s">
        <v>27</v>
      </c>
      <c r="E65" s="51">
        <f>ROUND('2023-24 Payment'!E65*Index!$B$7*2,-1)/2</f>
        <v>175</v>
      </c>
      <c r="F65" s="20" t="s">
        <v>59</v>
      </c>
      <c r="G65" s="17" t="s">
        <v>33</v>
      </c>
      <c r="H65" s="21"/>
    </row>
    <row r="66" spans="1:8" s="22" customFormat="1" ht="58" x14ac:dyDescent="0.35">
      <c r="A66" s="17" t="s">
        <v>67</v>
      </c>
      <c r="B66" s="18" t="s">
        <v>160</v>
      </c>
      <c r="C66" s="18" t="s">
        <v>41</v>
      </c>
      <c r="D66" s="19" t="s">
        <v>27</v>
      </c>
      <c r="E66" s="51">
        <f>ROUND('2023-24 Payment'!E66*Index!$B$7*2,-1)/2</f>
        <v>255</v>
      </c>
      <c r="F66" s="20" t="s">
        <v>59</v>
      </c>
      <c r="G66" s="17" t="s">
        <v>161</v>
      </c>
      <c r="H66" s="21"/>
    </row>
    <row r="67" spans="1:8" s="22" customFormat="1" ht="58" x14ac:dyDescent="0.35">
      <c r="A67" s="24" t="s">
        <v>70</v>
      </c>
      <c r="B67" s="18" t="s">
        <v>162</v>
      </c>
      <c r="C67" s="18" t="s">
        <v>72</v>
      </c>
      <c r="D67" s="19" t="s">
        <v>27</v>
      </c>
      <c r="E67" s="51">
        <f>ROUND('2023-24 Payment'!E67*Index!$B$7*2,-1)/2</f>
        <v>30</v>
      </c>
      <c r="F67" s="20" t="s">
        <v>73</v>
      </c>
      <c r="G67" s="17" t="s">
        <v>163</v>
      </c>
      <c r="H67" s="21"/>
    </row>
    <row r="68" spans="1:8" s="22" customFormat="1" ht="58" x14ac:dyDescent="0.35">
      <c r="A68" s="17" t="s">
        <v>79</v>
      </c>
      <c r="B68" s="18" t="s">
        <v>80</v>
      </c>
      <c r="C68" s="18" t="s">
        <v>72</v>
      </c>
      <c r="D68" s="19" t="s">
        <v>27</v>
      </c>
      <c r="E68" s="51">
        <f>ROUND('2023-24 Payment'!E68*Index!$B$7*2,-1)/2</f>
        <v>175</v>
      </c>
      <c r="F68" s="20" t="s">
        <v>77</v>
      </c>
      <c r="G68" s="17" t="s">
        <v>164</v>
      </c>
      <c r="H68" s="21"/>
    </row>
    <row r="69" spans="1:8" s="22" customFormat="1" ht="58" x14ac:dyDescent="0.35">
      <c r="A69" s="17" t="s">
        <v>82</v>
      </c>
      <c r="B69" s="18" t="s">
        <v>83</v>
      </c>
      <c r="C69" s="18" t="s">
        <v>72</v>
      </c>
      <c r="D69" s="19" t="s">
        <v>27</v>
      </c>
      <c r="E69" s="51">
        <f>ROUND('2023-24 Payment'!E69*Index!$B$7*2,-1)/2</f>
        <v>255</v>
      </c>
      <c r="F69" s="20" t="s">
        <v>77</v>
      </c>
      <c r="G69" s="17" t="s">
        <v>165</v>
      </c>
      <c r="H69" s="21"/>
    </row>
    <row r="70" spans="1:8" s="22" customFormat="1" ht="58" x14ac:dyDescent="0.35">
      <c r="A70" s="17" t="s">
        <v>85</v>
      </c>
      <c r="B70" s="18" t="s">
        <v>86</v>
      </c>
      <c r="C70" s="18" t="s">
        <v>72</v>
      </c>
      <c r="D70" s="19" t="s">
        <v>27</v>
      </c>
      <c r="E70" s="51">
        <f>ROUND('2023-24 Payment'!E70*Index!$B$7*2,-1)/2</f>
        <v>340</v>
      </c>
      <c r="F70" s="20" t="s">
        <v>77</v>
      </c>
      <c r="G70" s="17" t="s">
        <v>166</v>
      </c>
      <c r="H70" s="21"/>
    </row>
    <row r="71" spans="1:8" s="22" customFormat="1" ht="58" x14ac:dyDescent="0.35">
      <c r="A71" s="17" t="s">
        <v>88</v>
      </c>
      <c r="B71" s="18" t="s">
        <v>167</v>
      </c>
      <c r="C71" s="18" t="s">
        <v>72</v>
      </c>
      <c r="D71" s="19" t="s">
        <v>27</v>
      </c>
      <c r="E71" s="51">
        <f>ROUND('2023-24 Payment'!E71*Index!$B$7*2,-1)/2</f>
        <v>175</v>
      </c>
      <c r="F71" s="20" t="s">
        <v>168</v>
      </c>
      <c r="G71" s="17" t="s">
        <v>169</v>
      </c>
      <c r="H71" s="21"/>
    </row>
    <row r="72" spans="1:8" s="22" customFormat="1" ht="58" x14ac:dyDescent="0.35">
      <c r="A72" s="17" t="s">
        <v>92</v>
      </c>
      <c r="B72" s="18" t="s">
        <v>170</v>
      </c>
      <c r="C72" s="18" t="s">
        <v>72</v>
      </c>
      <c r="D72" s="19" t="s">
        <v>27</v>
      </c>
      <c r="E72" s="51">
        <f>ROUND('2023-24 Payment'!E72*Index!$B$7*2,-1)/2</f>
        <v>255</v>
      </c>
      <c r="F72" s="20" t="s">
        <v>168</v>
      </c>
      <c r="G72" s="17" t="s">
        <v>171</v>
      </c>
      <c r="H72" s="21"/>
    </row>
    <row r="73" spans="1:8" s="22" customFormat="1" ht="58" x14ac:dyDescent="0.35">
      <c r="A73" s="17" t="s">
        <v>95</v>
      </c>
      <c r="B73" s="18" t="s">
        <v>172</v>
      </c>
      <c r="C73" s="18" t="s">
        <v>72</v>
      </c>
      <c r="D73" s="19" t="s">
        <v>27</v>
      </c>
      <c r="E73" s="51">
        <f>ROUND('2023-24 Payment'!E73*Index!$B$7*2,-1)/2</f>
        <v>340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Payment'!E78*Index!$B$7*2,-1)/2</f>
        <v>80</v>
      </c>
      <c r="F78" s="20" t="s">
        <v>37</v>
      </c>
      <c r="G78" s="23"/>
      <c r="H78" s="21"/>
    </row>
    <row r="79" spans="1:8" s="22" customFormat="1" ht="94.5" customHeight="1" x14ac:dyDescent="0.35">
      <c r="A79" s="17" t="s">
        <v>181</v>
      </c>
      <c r="B79" s="28" t="s">
        <v>182</v>
      </c>
      <c r="C79" s="18" t="s">
        <v>183</v>
      </c>
      <c r="D79" s="19" t="s">
        <v>27</v>
      </c>
      <c r="E79" s="51">
        <f>ROUND('2023-24 Payment'!E79*Index!$B$7*2,-1)/2</f>
        <v>80</v>
      </c>
      <c r="F79" s="20" t="s">
        <v>37</v>
      </c>
      <c r="G79" s="23"/>
      <c r="H79" s="21"/>
    </row>
    <row r="80" spans="1:8" s="22" customFormat="1" ht="111.75" customHeight="1" x14ac:dyDescent="0.35">
      <c r="A80" s="17" t="s">
        <v>184</v>
      </c>
      <c r="B80" s="28" t="s">
        <v>185</v>
      </c>
      <c r="C80" s="18" t="s">
        <v>186</v>
      </c>
      <c r="D80" s="19" t="s">
        <v>27</v>
      </c>
      <c r="E80" s="51">
        <f>ROUND('2023-24 Payment'!E80*Index!$B$7*2,-1)/2</f>
        <v>175</v>
      </c>
      <c r="F80" s="20" t="s">
        <v>37</v>
      </c>
      <c r="G80" s="23"/>
      <c r="H80" s="21"/>
    </row>
    <row r="81" spans="1:8" s="22" customFormat="1" ht="111" customHeight="1" x14ac:dyDescent="0.35">
      <c r="A81" s="17" t="s">
        <v>187</v>
      </c>
      <c r="B81" s="28" t="s">
        <v>188</v>
      </c>
      <c r="C81" s="18" t="s">
        <v>189</v>
      </c>
      <c r="D81" s="19" t="s">
        <v>27</v>
      </c>
      <c r="E81" s="51">
        <f>ROUND('2023-24 Payment'!E81*Index!$B$7*2,-1)/2</f>
        <v>175</v>
      </c>
      <c r="F81" s="20" t="s">
        <v>37</v>
      </c>
      <c r="G81" s="23"/>
      <c r="H81" s="21"/>
    </row>
    <row r="82" spans="1:8" s="22" customFormat="1" ht="108.75" customHeight="1" x14ac:dyDescent="0.35">
      <c r="A82" s="17" t="s">
        <v>190</v>
      </c>
      <c r="B82" s="28" t="s">
        <v>191</v>
      </c>
      <c r="C82" s="18" t="s">
        <v>189</v>
      </c>
      <c r="D82" s="19" t="s">
        <v>27</v>
      </c>
      <c r="E82" s="51">
        <f>ROUND('2023-24 Payment'!E82*Index!$B$7*2,-1)/2</f>
        <v>255</v>
      </c>
      <c r="F82" s="20" t="s">
        <v>37</v>
      </c>
      <c r="G82" s="23"/>
      <c r="H82" s="21"/>
    </row>
    <row r="83" spans="1:8" s="22" customFormat="1" ht="82.5" customHeight="1" x14ac:dyDescent="0.35">
      <c r="A83" s="17" t="s">
        <v>192</v>
      </c>
      <c r="B83" s="28" t="s">
        <v>193</v>
      </c>
      <c r="C83" s="18" t="s">
        <v>194</v>
      </c>
      <c r="D83" s="19" t="s">
        <v>27</v>
      </c>
      <c r="E83" s="51">
        <f>ROUND('2023-24 Payment'!E83*Index!$B$7*2,-1)/2</f>
        <v>175</v>
      </c>
      <c r="F83" s="20" t="s">
        <v>37</v>
      </c>
      <c r="G83" s="23"/>
      <c r="H83" s="21"/>
    </row>
    <row r="84" spans="1:8" s="22" customFormat="1" ht="153.75" customHeight="1" x14ac:dyDescent="0.35">
      <c r="A84" s="17" t="s">
        <v>195</v>
      </c>
      <c r="B84" s="28" t="s">
        <v>196</v>
      </c>
      <c r="C84" s="18" t="s">
        <v>183</v>
      </c>
      <c r="D84" s="19" t="s">
        <v>27</v>
      </c>
      <c r="E84" s="51">
        <f>ROUND('2023-24 Payment'!E84*Index!$B$7*2,-1)/2</f>
        <v>80</v>
      </c>
      <c r="F84" s="29" t="s">
        <v>197</v>
      </c>
      <c r="G84" s="23"/>
      <c r="H84" s="21"/>
    </row>
    <row r="85" spans="1:8" s="22" customFormat="1" ht="15.75" customHeight="1" x14ac:dyDescent="0.35">
      <c r="A85" s="30" t="s">
        <v>198</v>
      </c>
      <c r="B85" s="31" t="s">
        <v>199</v>
      </c>
      <c r="C85" s="31" t="s">
        <v>200</v>
      </c>
      <c r="D85" s="32" t="s">
        <v>27</v>
      </c>
      <c r="E85" s="53">
        <f>ROUND('2023-24 Payment'!E85*Index!$B$7*2,-1)/2</f>
        <v>80</v>
      </c>
      <c r="F85" s="33" t="s">
        <v>201</v>
      </c>
      <c r="G85" s="23"/>
      <c r="H85" s="21"/>
    </row>
    <row r="86" spans="1:8" s="22" customFormat="1" ht="116" x14ac:dyDescent="0.35">
      <c r="A86" s="34"/>
      <c r="B86" s="35" t="s">
        <v>202</v>
      </c>
      <c r="C86" s="35" t="s">
        <v>203</v>
      </c>
      <c r="D86" s="36" t="s">
        <v>27</v>
      </c>
      <c r="E86" s="54">
        <f>ROUND('2023-24 Payment'!E86*Index!$B$7*2,-1)/2</f>
        <v>175</v>
      </c>
      <c r="F86" s="37" t="s">
        <v>204</v>
      </c>
      <c r="G86" s="23"/>
      <c r="H86" s="21"/>
    </row>
    <row r="87" spans="1:8" s="22" customFormat="1" ht="160.5" customHeight="1" x14ac:dyDescent="0.35">
      <c r="A87" s="17" t="s">
        <v>205</v>
      </c>
      <c r="B87" s="28" t="s">
        <v>206</v>
      </c>
      <c r="C87" s="28" t="s">
        <v>207</v>
      </c>
      <c r="D87" s="19" t="s">
        <v>27</v>
      </c>
      <c r="E87" s="51">
        <f>ROUND('2023-24 Payment'!E87*Index!$B$7*2,-1)/2</f>
        <v>255</v>
      </c>
      <c r="F87" s="29" t="s">
        <v>208</v>
      </c>
      <c r="G87" s="23"/>
      <c r="H87" s="21"/>
    </row>
    <row r="88" spans="1:8" s="22" customFormat="1" ht="87" x14ac:dyDescent="0.35">
      <c r="A88" s="17" t="s">
        <v>209</v>
      </c>
      <c r="B88" s="28" t="s">
        <v>210</v>
      </c>
      <c r="C88" s="28" t="s">
        <v>211</v>
      </c>
      <c r="D88" s="19" t="s">
        <v>27</v>
      </c>
      <c r="E88" s="51">
        <f>ROUND('2023-24 Payment'!E88*Index!$B$7*2,-1)/2</f>
        <v>175</v>
      </c>
      <c r="F88" s="29" t="s">
        <v>212</v>
      </c>
      <c r="G88" s="23"/>
      <c r="H88" s="21"/>
    </row>
    <row r="89" spans="1:8" s="22" customFormat="1" ht="87" x14ac:dyDescent="0.35">
      <c r="A89" s="17" t="s">
        <v>213</v>
      </c>
      <c r="B89" s="28" t="s">
        <v>214</v>
      </c>
      <c r="C89" s="28" t="s">
        <v>215</v>
      </c>
      <c r="D89" s="19" t="s">
        <v>27</v>
      </c>
      <c r="E89" s="51">
        <f>ROUND('2023-24 Payment'!E89*Index!$B$7*2,-1)/2</f>
        <v>255</v>
      </c>
      <c r="F89" s="29" t="s">
        <v>212</v>
      </c>
      <c r="G89" s="23"/>
      <c r="H89" s="21"/>
    </row>
    <row r="90" spans="1:8" ht="87" x14ac:dyDescent="0.35">
      <c r="A90" s="38" t="s">
        <v>216</v>
      </c>
      <c r="B90" s="28" t="s">
        <v>217</v>
      </c>
      <c r="C90" s="28" t="s">
        <v>215</v>
      </c>
      <c r="D90" s="19" t="s">
        <v>27</v>
      </c>
      <c r="E90" s="55">
        <f>ROUND('2023-24 Payment'!E90*Index!$B$7*2,-1)/2</f>
        <v>340</v>
      </c>
      <c r="F90" s="29" t="s">
        <v>212</v>
      </c>
      <c r="G90" s="8"/>
      <c r="H90" s="7"/>
    </row>
    <row r="91" spans="1:8" ht="96.75" customHeight="1" x14ac:dyDescent="0.35">
      <c r="A91" s="38" t="s">
        <v>218</v>
      </c>
      <c r="B91" s="28" t="s">
        <v>219</v>
      </c>
      <c r="C91" s="28" t="s">
        <v>220</v>
      </c>
      <c r="D91" s="19" t="s">
        <v>27</v>
      </c>
      <c r="E91" s="55">
        <f>ROUND('2023-24 Payment'!E91*Index!$B$7*2,-1)/2</f>
        <v>175</v>
      </c>
      <c r="F91" s="29" t="s">
        <v>221</v>
      </c>
      <c r="G91" s="8"/>
      <c r="H91" s="7"/>
    </row>
    <row r="92" spans="1:8" ht="87" x14ac:dyDescent="0.35">
      <c r="A92" s="38" t="s">
        <v>222</v>
      </c>
      <c r="B92" s="18" t="s">
        <v>223</v>
      </c>
      <c r="C92" s="28" t="s">
        <v>211</v>
      </c>
      <c r="D92" s="19" t="s">
        <v>27</v>
      </c>
      <c r="E92" s="55">
        <f>ROUND('2023-24 Payment'!E92*Index!$B$7*2,-1)/2</f>
        <v>255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AeXNvHFnpbf0i4XV2OPoCAhYdGb2o7qzEYvaokITeLHqCnqcqQY11tMGW/lkUscgabq2UuUziSvl2dFx8AX0LQ==" saltValue="bnH1FbORoKEzoGlLrq4BJw==" spinCount="100000" sheet="1" objects="1" scenarios="1"/>
  <pageMargins left="0.70866141732283472" right="0.70866141732283472" top="0.74803149606299213" bottom="0.74803149606299213" header="0.31496062992125984" footer="0.31496062992125984"/>
  <pageSetup paperSize="9" scale="64" fitToHeight="0" orientation="portrait" r:id="rId1"/>
  <headerFooter>
    <oddHeader xml:space="preserve">&amp;LTables of Standards for SLC 15A, DG and SLC 15 for Regulatory Year 2027/28
</oddHeader>
    <oddFooter>Page &amp;P of &amp;N</oddFooter>
  </headerFooter>
  <rowBreaks count="5" manualBreakCount="5">
    <brk id="14" max="7" man="1"/>
    <brk id="30" max="7" man="1"/>
    <brk id="49" max="7" man="1"/>
    <brk id="74" max="7" man="1"/>
    <brk id="84"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TaxCatchAll xmlns="d66eba0d-a2b9-4833-9603-ab5d8f45883c" xsi:nil="true"/>
    <PublicationRequestID xmlns="3ffacce4-957f-4f0a-910f-9efe2ecf512c">759</PublicationRequestID>
    <DocumentTitle xmlns="3ffacce4-957f-4f0a-910f-9efe2ecf512c">Connections GSOPs Future Payment 2025 - 2026</DocumentTitle>
    <DocumentRank xmlns="3ffacce4-957f-4f0a-910f-9efe2ecf512c">Subsidiary</DocumentRa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CB1BC4E0-843A-49ED-B067-5AC14795DCDB}">
  <ds:schemaRefs>
    <ds:schemaRef ds:uri="d66eba0d-a2b9-4833-9603-ab5d8f45883c"/>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3ffacce4-957f-4f0a-910f-9efe2ecf512c"/>
    <ds:schemaRef ds:uri="http://schemas.microsoft.com/sharepoint/v3"/>
    <ds:schemaRef ds:uri="http://purl.org/dc/dcmitype/"/>
  </ds:schemaRefs>
</ds:datastoreItem>
</file>

<file path=customXml/itemProps2.xml><?xml version="1.0" encoding="utf-8"?>
<ds:datastoreItem xmlns:ds="http://schemas.openxmlformats.org/officeDocument/2006/customXml" ds:itemID="{E715AA4B-E265-4DC5-A646-E3492E2CC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9E1CF-0ECD-42D9-A15C-A44F7FF7F019}">
  <ds:schemaRefs>
    <ds:schemaRef ds:uri="http://schemas.microsoft.com/sharepoint/v3/contenttype/forms"/>
  </ds:schemaRefs>
</ds:datastoreItem>
</file>

<file path=customXml/itemProps4.xml><?xml version="1.0" encoding="utf-8"?>
<ds:datastoreItem xmlns:ds="http://schemas.openxmlformats.org/officeDocument/2006/customXml" ds:itemID="{8B463AC6-F6A0-42D8-A400-67AF1EA6A9F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Cover Sheet</vt:lpstr>
      <vt:lpstr>CPIH</vt:lpstr>
      <vt:lpstr>Index</vt:lpstr>
      <vt:lpstr>2023-24 Payment</vt:lpstr>
      <vt:lpstr>2024-25 Payment</vt:lpstr>
      <vt:lpstr>2025-26 Payment</vt:lpstr>
      <vt:lpstr>2026-27 Payment</vt:lpstr>
      <vt:lpstr>2027-28 Payment</vt:lpstr>
      <vt:lpstr>'2023-24 Payment'!_ftnref1</vt:lpstr>
      <vt:lpstr>'2024-25 Payment'!_ftnref1</vt:lpstr>
      <vt:lpstr>'2025-26 Payment'!_ftnref1</vt:lpstr>
      <vt:lpstr>'2026-27 Payment'!_ftnref1</vt:lpstr>
      <vt:lpstr>'2027-28 Payment'!_ftnref1</vt:lpstr>
      <vt:lpstr>'2023-24 Payment'!_ftnref2</vt:lpstr>
      <vt:lpstr>'2024-25 Payment'!_ftnref2</vt:lpstr>
      <vt:lpstr>'2025-26 Payment'!_ftnref2</vt:lpstr>
      <vt:lpstr>'2026-27 Payment'!_ftnref2</vt:lpstr>
      <vt:lpstr>'2027-28 Payment'!_ftnref2</vt:lpstr>
      <vt:lpstr>'2023-24 Payment'!Print_Area</vt:lpstr>
      <vt:lpstr>'2024-25 Payment'!Print_Area</vt:lpstr>
      <vt:lpstr>'2025-26 Payment'!Print_Area</vt:lpstr>
      <vt:lpstr>'2026-27 Payment'!Print_Area</vt:lpstr>
      <vt:lpstr>'2027-28 Payment'!Print_Area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Connections GSOPs Future Payment 2025 -2026</dc:title>
  <dc:subject/>
  <dc:creator>Dafydd Burton</dc:creator>
  <cp:keywords/>
  <dc:description/>
  <cp:lastModifiedBy>Nordin Zaoui</cp:lastModifiedBy>
  <cp:revision/>
  <dcterms:created xsi:type="dcterms:W3CDTF">2023-07-07T16:37:02Z</dcterms:created>
  <dcterms:modified xsi:type="dcterms:W3CDTF">2025-03-11T10:55:31Z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0x010100D7C6947C0F765F428416B2828D309B65</vt:lpwstr>
  </property>
  <property fmtid="{D5CDD505-2E9C-101B-9397-08002B2CF9AE}" pid="3" name="MSIP_Label_38144ccb-b10a-4c0f-b070-7a3b00ac7463_Enabled">
    <vt:lpwstr>true</vt:lpwstr>
  </property>
  <property fmtid="{D5CDD505-2E9C-101B-9397-08002B2CF9AE}" pid="4" name="MSIP_Label_38144ccb-b10a-4c0f-b070-7a3b00ac7463_SetDate">
    <vt:lpwstr>2023-07-07T16:38:08Z</vt:lpwstr>
  </property>
  <property fmtid="{D5CDD505-2E9C-101B-9397-08002B2CF9AE}" pid="5" name="MSIP_Label_38144ccb-b10a-4c0f-b070-7a3b00ac7463_Method">
    <vt:lpwstr>Standard</vt:lpwstr>
  </property>
  <property fmtid="{D5CDD505-2E9C-101B-9397-08002B2CF9AE}" pid="6" name="MSIP_Label_38144ccb-b10a-4c0f-b070-7a3b00ac7463_Name">
    <vt:lpwstr>InternalOnly</vt:lpwstr>
  </property>
  <property fmtid="{D5CDD505-2E9C-101B-9397-08002B2CF9AE}" pid="7" name="MSIP_Label_38144ccb-b10a-4c0f-b070-7a3b00ac7463_SiteId">
    <vt:lpwstr>185562ad-39bc-4840-8e40-be6216340c52</vt:lpwstr>
  </property>
  <property fmtid="{D5CDD505-2E9C-101B-9397-08002B2CF9AE}" pid="8" name="MSIP_Label_38144ccb-b10a-4c0f-b070-7a3b00ac7463_ActionId">
    <vt:lpwstr>cb220259-eebf-4672-afc8-02342c1e2558</vt:lpwstr>
  </property>
  <property fmtid="{D5CDD505-2E9C-101B-9397-08002B2CF9AE}" pid="9" name="MSIP_Label_38144ccb-b10a-4c0f-b070-7a3b00ac7463_ContentBits">
    <vt:lpwstr>2</vt:lpwstr>
  </property>
  <property fmtid="{D5CDD505-2E9C-101B-9397-08002B2CF9AE}" pid="10" name="MediaServiceImageTags">
    <vt:lpwstr/>
  </property>
  <property fmtid="{D5CDD505-2E9C-101B-9397-08002B2CF9AE}" pid="11" name="docIndexRef">
    <vt:lpwstr>02faceaf-bdde-4cd1-af64-bea8debea1b9</vt:lpwstr>
  </property>
  <property fmtid="{D5CDD505-2E9C-101B-9397-08002B2CF9AE}" pid="12" name="bjDocumentSecurityLabel">
    <vt:lpwstr>This item has no classification</vt:lpwstr>
  </property>
  <property fmtid="{D5CDD505-2E9C-101B-9397-08002B2CF9AE}" pid="13" name="bjSaver">
    <vt:lpwstr>R0j3odrP2rCjDySZSV79vpVIoO6QBTcf</vt:lpwstr>
  </property>
  <property fmtid="{D5CDD505-2E9C-101B-9397-08002B2CF9AE}" pid="14" name="bjClsUserRVM">
    <vt:lpwstr>[]</vt:lpwstr>
  </property>
</Properties>
</file>