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5209" documentId="8_{C0D04E0A-B75E-44A4-8B51-1D3F914707A7}" xr6:coauthVersionLast="47" xr6:coauthVersionMax="47" xr10:uidLastSave="{32D2868A-6620-4AE2-8957-A27C574F8D4B}"/>
  <bookViews>
    <workbookView xWindow="-110" yWindow="-110" windowWidth="19420" windowHeight="10420" firstSheet="22" activeTab="24" xr2:uid="{C9717EBA-4F4C-4B4E-AF8B-20BA1D97CC7F}"/>
  </bookViews>
  <sheets>
    <sheet name="Information" sheetId="14" r:id="rId1"/>
    <sheet name="Scheme Years" sheetId="46" r:id="rId2"/>
    <sheet name="Exec. Sum. Payments &amp; Heat" sheetId="45" r:id="rId3"/>
    <sheet name="Fig2.1 Annual Accreds. SY1-SY10" sheetId="33" r:id="rId4"/>
    <sheet name="Fig2.2 Accreds. by Tech Type" sheetId="20" r:id="rId5"/>
    <sheet name="Fig2.3 Annual &amp; Cumulative Tech" sheetId="17" r:id="rId6"/>
    <sheet name="Fig2.4 Accreds. by Tech &amp; Year" sheetId="52" r:id="rId7"/>
    <sheet name="Fig2.5 Geog. Distribution" sheetId="22" r:id="rId8"/>
    <sheet name="Fig2.6 Total Accred. Region" sheetId="21" r:id="rId9"/>
    <sheet name="Fig2.7 Total by Tech &amp; Country" sheetId="16" r:id="rId10"/>
    <sheet name="Fig2.8 Projected Accreds End" sheetId="50" r:id="rId11"/>
    <sheet name="Fig2.9 &amp; Fig2.10 Tech, Fuel Typ" sheetId="23" r:id="rId12"/>
    <sheet name="Fig2.11 Annual RSL &amp; non-RSL" sheetId="25" r:id="rId13"/>
    <sheet name="Fig2.12 RSL Acc. by Tech Type" sheetId="39" r:id="rId14"/>
    <sheet name="Fig2.13 Annual MMSP Regs." sheetId="26" r:id="rId15"/>
    <sheet name="Fig2.14 AoR Accreds." sheetId="47" r:id="rId16"/>
    <sheet name="Fig2.15 ToO Accreds." sheetId="48" r:id="rId17"/>
    <sheet name="Fig3.1 Heat output (GWh). " sheetId="9" r:id="rId18"/>
    <sheet name="Fig3.2 Payments made SY10" sheetId="49" r:id="rId19"/>
    <sheet name="Fig3.3 Lifetime Pay&amp;Heat" sheetId="28" r:id="rId20"/>
    <sheet name="Fig3.4 Annual heat gen. by tech" sheetId="37" r:id="rId21"/>
    <sheet name="Fig4.1 DRHI Audit 2023-24" sheetId="29" r:id="rId22"/>
    <sheet name="Fig4.2 Top Five Non-Comp." sheetId="40" r:id="rId23"/>
    <sheet name="Fig4.3 Money Protected" sheetId="10" r:id="rId24"/>
    <sheet name="Fig5.1 Delivery Performance" sheetId="11" r:id="rId25"/>
  </sheets>
  <definedNames>
    <definedName name="_ftn1" localSheetId="3">'Fig2.1 Annual Accreds. SY1-SY10'!$B$14</definedName>
    <definedName name="_ftnref1" localSheetId="3">'Fig2.1 Annual Accreds. SY1-SY10'!$B$10</definedName>
    <definedName name="A">Information!$C$14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0" l="1"/>
  <c r="E15" i="10"/>
  <c r="E14" i="10"/>
  <c r="E13" i="10"/>
  <c r="E12" i="10"/>
  <c r="E11" i="10"/>
  <c r="C55" i="40"/>
  <c r="D54" i="40" s="1"/>
  <c r="D36" i="23"/>
  <c r="D45" i="23" s="1"/>
  <c r="D37" i="23"/>
  <c r="D38" i="23"/>
  <c r="D39" i="23"/>
  <c r="D40" i="23"/>
  <c r="D41" i="23"/>
  <c r="D42" i="23"/>
  <c r="D43" i="23"/>
  <c r="C45" i="23"/>
  <c r="D44" i="23" s="1"/>
  <c r="E44" i="39"/>
  <c r="D44" i="39"/>
  <c r="E45" i="25"/>
  <c r="E44" i="25"/>
  <c r="E43" i="25"/>
  <c r="E42" i="25"/>
  <c r="E41" i="25"/>
  <c r="E40" i="25"/>
  <c r="E39" i="25"/>
  <c r="E38" i="25"/>
  <c r="E37" i="25"/>
  <c r="E36" i="25"/>
  <c r="E35" i="25"/>
  <c r="D45" i="25"/>
  <c r="C45" i="25"/>
  <c r="G35" i="16"/>
  <c r="F35" i="16"/>
  <c r="E35" i="16"/>
  <c r="D35" i="16"/>
  <c r="C35" i="16"/>
  <c r="F44" i="52"/>
  <c r="E44" i="52"/>
  <c r="D44" i="52"/>
  <c r="C44" i="52"/>
  <c r="G33" i="20"/>
  <c r="F33" i="20"/>
  <c r="E33" i="20"/>
  <c r="D33" i="20"/>
  <c r="C33" i="20"/>
  <c r="G32" i="20"/>
  <c r="F15" i="45"/>
  <c r="E15" i="45"/>
  <c r="D15" i="45"/>
  <c r="C15" i="45"/>
  <c r="F26" i="21"/>
  <c r="G43" i="39"/>
  <c r="G42" i="39"/>
  <c r="G41" i="39"/>
  <c r="G40" i="39"/>
  <c r="G39" i="39"/>
  <c r="G38" i="39"/>
  <c r="G37" i="39"/>
  <c r="G36" i="39"/>
  <c r="G35" i="39"/>
  <c r="G34" i="39"/>
  <c r="J45" i="37"/>
  <c r="I45" i="37"/>
  <c r="H45" i="37"/>
  <c r="G45" i="37"/>
  <c r="F45" i="37"/>
  <c r="E45" i="37"/>
  <c r="D45" i="37"/>
  <c r="C45" i="37"/>
  <c r="G44" i="49"/>
  <c r="F45" i="49"/>
  <c r="E45" i="49"/>
  <c r="D45" i="49"/>
  <c r="C45" i="49"/>
  <c r="F47" i="9"/>
  <c r="E47" i="9"/>
  <c r="D47" i="9"/>
  <c r="C47" i="9"/>
  <c r="G38" i="9"/>
  <c r="G39" i="9"/>
  <c r="G40" i="9"/>
  <c r="G41" i="9"/>
  <c r="G42" i="9"/>
  <c r="G43" i="9"/>
  <c r="G44" i="9"/>
  <c r="G45" i="9"/>
  <c r="G46" i="9"/>
  <c r="G37" i="9"/>
  <c r="D52" i="40" l="1"/>
  <c r="D51" i="40"/>
  <c r="D53" i="40"/>
  <c r="D50" i="40"/>
  <c r="D49" i="40"/>
  <c r="D41" i="40"/>
  <c r="D46" i="40"/>
  <c r="D45" i="40"/>
  <c r="D48" i="40"/>
  <c r="D47" i="40"/>
  <c r="D44" i="40"/>
  <c r="D40" i="40"/>
  <c r="D43" i="40"/>
  <c r="D42" i="40"/>
  <c r="G47" i="9"/>
  <c r="G71" i="22"/>
  <c r="G73" i="22"/>
  <c r="G72" i="22"/>
  <c r="G70" i="22"/>
  <c r="G69" i="22"/>
  <c r="G68" i="22"/>
  <c r="G67" i="22"/>
  <c r="G66" i="22"/>
  <c r="G65" i="22"/>
  <c r="G64" i="22"/>
  <c r="G63" i="22"/>
  <c r="F64" i="17"/>
  <c r="G63" i="17"/>
  <c r="E64" i="17"/>
  <c r="D64" i="17"/>
  <c r="C64" i="17"/>
  <c r="G54" i="17"/>
  <c r="G55" i="17"/>
  <c r="G56" i="17"/>
  <c r="G57" i="17"/>
  <c r="G58" i="17"/>
  <c r="G59" i="17"/>
  <c r="G60" i="17"/>
  <c r="G61" i="17"/>
  <c r="G62" i="17"/>
  <c r="C49" i="33"/>
  <c r="E49" i="40" l="1"/>
  <c r="E50" i="40"/>
  <c r="E51" i="40"/>
  <c r="E52" i="40"/>
  <c r="E53" i="40"/>
  <c r="E54" i="40"/>
  <c r="E41" i="40"/>
  <c r="E42" i="40"/>
  <c r="E43" i="40"/>
  <c r="E44" i="40"/>
  <c r="E45" i="40"/>
  <c r="E46" i="40"/>
  <c r="E47" i="40"/>
  <c r="E48" i="40"/>
  <c r="E40" i="40"/>
  <c r="D55" i="40"/>
  <c r="E55" i="40" s="1"/>
  <c r="G50" i="17"/>
  <c r="G49" i="17"/>
  <c r="G64" i="17"/>
  <c r="G43" i="49" l="1"/>
  <c r="G42" i="49"/>
  <c r="G41" i="49"/>
  <c r="G40" i="49"/>
  <c r="G39" i="49"/>
  <c r="G38" i="49"/>
  <c r="G37" i="49"/>
  <c r="G36" i="49"/>
  <c r="G35" i="49"/>
  <c r="C47" i="48"/>
  <c r="G45" i="49" l="1"/>
  <c r="C38" i="47" l="1"/>
  <c r="C74" i="22"/>
  <c r="D74" i="22"/>
  <c r="E74" i="22"/>
  <c r="F74" i="22"/>
  <c r="E15" i="28" l="1"/>
  <c r="C15" i="28"/>
  <c r="F44" i="39"/>
  <c r="C44" i="39"/>
  <c r="G44" i="39" s="1"/>
  <c r="C79" i="23"/>
  <c r="D78" i="23" s="1"/>
  <c r="G33" i="16"/>
  <c r="G34" i="16"/>
  <c r="G32" i="16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11" i="21"/>
  <c r="D26" i="21"/>
  <c r="E26" i="21"/>
  <c r="C26" i="21"/>
  <c r="G41" i="17"/>
  <c r="G42" i="17"/>
  <c r="G43" i="17"/>
  <c r="G44" i="17"/>
  <c r="G45" i="17"/>
  <c r="G46" i="17"/>
  <c r="G47" i="17"/>
  <c r="G48" i="17"/>
  <c r="G40" i="17"/>
  <c r="D14" i="28" l="1"/>
  <c r="D13" i="28"/>
  <c r="D12" i="28"/>
  <c r="D11" i="28"/>
  <c r="D15" i="28" s="1"/>
  <c r="F13" i="28"/>
  <c r="F14" i="28"/>
  <c r="F12" i="28"/>
  <c r="F11" i="28"/>
  <c r="F15" i="28" s="1"/>
  <c r="D75" i="23"/>
  <c r="D74" i="23"/>
  <c r="D76" i="23"/>
  <c r="D73" i="23"/>
  <c r="D77" i="23"/>
  <c r="D72" i="23"/>
  <c r="G26" i="21"/>
  <c r="G74" i="22"/>
  <c r="D79" i="23" l="1"/>
  <c r="C48" i="26" l="1"/>
</calcChain>
</file>

<file path=xl/sharedStrings.xml><?xml version="1.0" encoding="utf-8"?>
<sst xmlns="http://schemas.openxmlformats.org/spreadsheetml/2006/main" count="596" uniqueCount="309">
  <si>
    <t>Air Source Heat Pump</t>
  </si>
  <si>
    <t>Biomass</t>
  </si>
  <si>
    <t>Ground Source Heat Pump</t>
  </si>
  <si>
    <t>Solar Thermal</t>
  </si>
  <si>
    <t>Technology Type</t>
  </si>
  <si>
    <t>Change</t>
  </si>
  <si>
    <t>No. of applications processed</t>
  </si>
  <si>
    <t>No. of telephone enquiries</t>
  </si>
  <si>
    <t>Payments made</t>
  </si>
  <si>
    <t>Payments made within 30 WD</t>
  </si>
  <si>
    <t xml:space="preserve"> </t>
  </si>
  <si>
    <t>Closed Audits</t>
  </si>
  <si>
    <t>Open Audits</t>
  </si>
  <si>
    <t>Compliant Audits</t>
  </si>
  <si>
    <t>Non-Compliant Audits</t>
  </si>
  <si>
    <t>Compliance Rate (%)</t>
  </si>
  <si>
    <t>Version Control</t>
  </si>
  <si>
    <t>Date Published</t>
  </si>
  <si>
    <t>Changes</t>
  </si>
  <si>
    <t>v1.0</t>
  </si>
  <si>
    <t>Table of Contents</t>
  </si>
  <si>
    <t>Accreditations</t>
  </si>
  <si>
    <t>Scheme Year</t>
  </si>
  <si>
    <t>Total</t>
  </si>
  <si>
    <t>ASHP</t>
  </si>
  <si>
    <t>GSHP</t>
  </si>
  <si>
    <t>England</t>
  </si>
  <si>
    <t>Wales</t>
  </si>
  <si>
    <t>Scotland</t>
  </si>
  <si>
    <t>Location</t>
  </si>
  <si>
    <t>Grand Total</t>
  </si>
  <si>
    <t>East Midlands</t>
  </si>
  <si>
    <t>East of England</t>
  </si>
  <si>
    <t>East Scotland</t>
  </si>
  <si>
    <t>London</t>
  </si>
  <si>
    <t>North East</t>
  </si>
  <si>
    <t>North East Scotland</t>
  </si>
  <si>
    <t>North West</t>
  </si>
  <si>
    <t>South East</t>
  </si>
  <si>
    <t>South West</t>
  </si>
  <si>
    <t>Southern Scotland</t>
  </si>
  <si>
    <t>West Central Scotland</t>
  </si>
  <si>
    <t>West Midlands</t>
  </si>
  <si>
    <t>Yorkshire and The Humber</t>
  </si>
  <si>
    <t>Boiler</t>
  </si>
  <si>
    <t>Coal</t>
  </si>
  <si>
    <t>Electricity</t>
  </si>
  <si>
    <t>Gas</t>
  </si>
  <si>
    <t>LPG</t>
  </si>
  <si>
    <t>Oil</t>
  </si>
  <si>
    <t>Unknown</t>
  </si>
  <si>
    <t>Technology</t>
  </si>
  <si>
    <t>Number replaced</t>
  </si>
  <si>
    <t>Warm Air</t>
  </si>
  <si>
    <t>Electric ceiling heating</t>
  </si>
  <si>
    <t>First heating system</t>
  </si>
  <si>
    <t>Room heater</t>
  </si>
  <si>
    <t>Storage heater</t>
  </si>
  <si>
    <t>Community (shared heating)</t>
  </si>
  <si>
    <t>RSL</t>
  </si>
  <si>
    <t>Non-RSL</t>
  </si>
  <si>
    <t>MMSP Registrations</t>
  </si>
  <si>
    <t>Heat Pumps</t>
  </si>
  <si>
    <t>ASHP Payments</t>
  </si>
  <si>
    <t>GSHP Payments</t>
  </si>
  <si>
    <t>Solar Thermal Payments</t>
  </si>
  <si>
    <t>Biomass Payments</t>
  </si>
  <si>
    <t>Cumulative % of all non-compliances</t>
  </si>
  <si>
    <t>Statistical (desk)</t>
  </si>
  <si>
    <t>Statistical (site)</t>
  </si>
  <si>
    <t>Targeted (desk)</t>
  </si>
  <si>
    <t>Targeted (site)</t>
  </si>
  <si>
    <t>Abandoned call rate</t>
  </si>
  <si>
    <t>No. of email enquiries</t>
  </si>
  <si>
    <t>Emails responded to in 10 WD</t>
  </si>
  <si>
    <t>No. of amendments processed</t>
  </si>
  <si>
    <t>Amendments processed within 6 months</t>
  </si>
  <si>
    <t>% of total</t>
  </si>
  <si>
    <r>
      <t xml:space="preserve">ASHP = </t>
    </r>
    <r>
      <rPr>
        <sz val="10"/>
        <color theme="1"/>
        <rFont val="Verdana"/>
        <family val="2"/>
      </rPr>
      <t>Air source heat pump</t>
    </r>
  </si>
  <si>
    <r>
      <t xml:space="preserve">GSHP = </t>
    </r>
    <r>
      <rPr>
        <sz val="10"/>
        <color theme="1"/>
        <rFont val="Verdana"/>
        <family val="2"/>
      </rPr>
      <t>Ground source heat pump</t>
    </r>
  </si>
  <si>
    <t>% of total systems</t>
  </si>
  <si>
    <t>Replaced boiler fuel type</t>
  </si>
  <si>
    <t>% of accreditations</t>
  </si>
  <si>
    <t>Return to information</t>
  </si>
  <si>
    <t>Chapter 3: Payments &amp; Heat Generation</t>
  </si>
  <si>
    <t>Chapter 5: Our Administration</t>
  </si>
  <si>
    <t>SY2</t>
  </si>
  <si>
    <t>SY3</t>
  </si>
  <si>
    <t>SY4</t>
  </si>
  <si>
    <t>SY5</t>
  </si>
  <si>
    <t>SY6</t>
  </si>
  <si>
    <t>SY7</t>
  </si>
  <si>
    <t>SY8</t>
  </si>
  <si>
    <t>SY9</t>
  </si>
  <si>
    <t>Chapter 2: Accreditations</t>
  </si>
  <si>
    <t>*SY = Scheme Year</t>
  </si>
  <si>
    <t>SY1</t>
  </si>
  <si>
    <t>Chapter 2:  Accreditations</t>
  </si>
  <si>
    <t>Scheme Year (SY)</t>
  </si>
  <si>
    <t xml:space="preserve">*SY = Scheme Year </t>
  </si>
  <si>
    <t xml:space="preserve">No. of outstanding applications awaiting a decision </t>
  </si>
  <si>
    <t>Data Appendix</t>
  </si>
  <si>
    <t>This workbook is intended to be read in conjunction with the information presented in the Annual Report.</t>
  </si>
  <si>
    <t xml:space="preserve">Chapter 1 </t>
  </si>
  <si>
    <t>No figures.</t>
  </si>
  <si>
    <t>Chapter 3</t>
  </si>
  <si>
    <t>Executive Summary</t>
  </si>
  <si>
    <t>Chapter 4</t>
  </si>
  <si>
    <t>Chapter 5</t>
  </si>
  <si>
    <t>Chapter 2</t>
  </si>
  <si>
    <t>Appendices</t>
  </si>
  <si>
    <t>DRHI scheme years</t>
  </si>
  <si>
    <t>In the annual report and this dataset we often refer to Scheme Years (SY). The table below provides information on the period covered by each DRHI scheme year.</t>
  </si>
  <si>
    <t>Period</t>
  </si>
  <si>
    <t>Scheme Year 1</t>
  </si>
  <si>
    <t>Scheme Year 2</t>
  </si>
  <si>
    <t>Scheme Year 3</t>
  </si>
  <si>
    <t>Scheme Year 4</t>
  </si>
  <si>
    <t>1 April 2014 to 31 March 2015</t>
  </si>
  <si>
    <t>Scheme Year 5</t>
  </si>
  <si>
    <t>1 April 2015 to 31 March 2016</t>
  </si>
  <si>
    <t>Scheme Year 6</t>
  </si>
  <si>
    <t>1 April 2016 to 31 March 2017</t>
  </si>
  <si>
    <t>Scheme Year 7</t>
  </si>
  <si>
    <t>1 April 2017 to 31 March 2018</t>
  </si>
  <si>
    <t>Scheme Year 8</t>
  </si>
  <si>
    <t>1 April 2018 to 31 March 2019</t>
  </si>
  <si>
    <t>Scheme Year 9</t>
  </si>
  <si>
    <t>1 April 2019 to 31 March 2020</t>
  </si>
  <si>
    <t>1 April 2020 to 31 March 2021</t>
  </si>
  <si>
    <t>1 April 2021 to 31 March 2022</t>
  </si>
  <si>
    <t>1 April 2022 to 31 March 2023</t>
  </si>
  <si>
    <t>DRHI Scheme Year</t>
  </si>
  <si>
    <t xml:space="preserve">ASHP Cumulative Accreditations </t>
  </si>
  <si>
    <t xml:space="preserve">Biomass Cumulative Accreditations </t>
  </si>
  <si>
    <t xml:space="preserve">GSHP Cumulative Accreditations </t>
  </si>
  <si>
    <t xml:space="preserve">Solar Thermal Cumulative Accreditations </t>
  </si>
  <si>
    <t xml:space="preserve">ASHP Yearly Accreditations </t>
  </si>
  <si>
    <t xml:space="preserve">Biomass Yearly Accreditations </t>
  </si>
  <si>
    <t xml:space="preserve">GSHP Yearly Accreditations </t>
  </si>
  <si>
    <t xml:space="preserve">Solar Thermal Yearly Accreditations </t>
  </si>
  <si>
    <t>Installations</t>
  </si>
  <si>
    <t>Air source heat pump</t>
  </si>
  <si>
    <t>Ground source heat pump</t>
  </si>
  <si>
    <t>Biomass boiler</t>
  </si>
  <si>
    <t>Solar thermal</t>
  </si>
  <si>
    <t>Scheme Years</t>
  </si>
  <si>
    <t>Domestic Renewable Heat Incentive (DRHI) 2023-24 (Scheme Year 10) Annual Report</t>
  </si>
  <si>
    <t>This workbook provides access to the figures used to produce the charts and tables in the 2023-24 DRHI Annual Report.</t>
  </si>
  <si>
    <t>Scheme Year 10</t>
  </si>
  <si>
    <t>1 April 2023 to 31 March 2024</t>
  </si>
  <si>
    <t>SY10 Payments</t>
  </si>
  <si>
    <t>Figure 2.3 (a-d): Annual and cumulative accreditations by technology type</t>
  </si>
  <si>
    <t>SY10</t>
  </si>
  <si>
    <t>Pie chart data showing the percentage of accreditations by technology type since scheme launch. Air Source Heat Pump (ASHP) (67.4%),</t>
  </si>
  <si>
    <t>Ground Source Heat Pump (GSHP) (13.2%), Biomass (11.1%), Solar Thermal (8.3%).</t>
  </si>
  <si>
    <t>East England</t>
  </si>
  <si>
    <t>South East England</t>
  </si>
  <si>
    <t>Highlands &amp; Islands</t>
  </si>
  <si>
    <t>South West England</t>
  </si>
  <si>
    <t>North West England</t>
  </si>
  <si>
    <t>North East England</t>
  </si>
  <si>
    <t>Payments Percentage (%)</t>
  </si>
  <si>
    <t>Total Payments to Date (£)</t>
  </si>
  <si>
    <t>N/A</t>
  </si>
  <si>
    <t>Map of Great Britain showing number of accreditations by technology type in each region. The South West has the highest number of accredited installations totalling 18,196.</t>
  </si>
  <si>
    <t>In contrast, London has the lowest number of accredited installations at 1,234.</t>
  </si>
  <si>
    <t>Column graph showing a projection of accreditations reaching the end of support from SY8 onwards. By the end of SY11,</t>
  </si>
  <si>
    <t>Accredited date</t>
  </si>
  <si>
    <t>Ending during year</t>
  </si>
  <si>
    <t>Active at end of SY</t>
  </si>
  <si>
    <t>SY11</t>
  </si>
  <si>
    <t>SY12</t>
  </si>
  <si>
    <t>SY13</t>
  </si>
  <si>
    <t>SY14</t>
  </si>
  <si>
    <t>SY15</t>
  </si>
  <si>
    <t>Chart showing a breakdown of heating technologies replaced under the scheme. The most common technologies replaced were boilers (52.7%)</t>
  </si>
  <si>
    <t>and storage heaters (17.7%), followed by smaller proportions for room heaters (2.8%), heat pumps (2.2%), warm air (0.4%), electric ceiling heating</t>
  </si>
  <si>
    <t xml:space="preserve">(0.2%), and community (shared heating) (0.1%). The remainder consisters of first heating systems (19.7%), where no heating technology was being </t>
  </si>
  <si>
    <t xml:space="preserve">replaced, and installations where the replaced technology was unknown (4.2%). </t>
  </si>
  <si>
    <t>Pie chart showing the boiler fuel types replaced under the scheme. Fossil fuels including oil (36.6%), gas (28.5%), and LPG (7.7%) and coal (7.3%)</t>
  </si>
  <si>
    <t>constitute the clear majority of replaced boiler fuel types. The remainder consists of electricity (3.0%), biomass (1.0%), and boilers for which the</t>
  </si>
  <si>
    <t xml:space="preserve">previous fuel type was unknown (0.3%). </t>
  </si>
  <si>
    <t>Pie chart showing RSL and non-RSL accreditations since scheme launch. Overall, RSL accreditations make up 20.2% (23,795)</t>
  </si>
  <si>
    <t>of scheme accreditations, while non-RSL accreditations account for 79.8% (94,790) of total accreditations.</t>
  </si>
  <si>
    <t>Pie chart showing RSL accreditations by technology type. ASHPs comfortably account for the majority of RSL accreditations at 91.8%</t>
  </si>
  <si>
    <t>followed by GSHP (4.3%), Solar Thermal (3.2%), and Biomass (0.7%).</t>
  </si>
  <si>
    <t>Column graph showing the number of MMSP registrations from SY1 to SY10. Average registration numbers were low at 11 per year from SY1</t>
  </si>
  <si>
    <t>to SY3. Registration numbers from SY4 to SY5 then rose averaging 191, whilst numbers between SY6 and SY8 saw a dramatic increase averaging</t>
  </si>
  <si>
    <t>865. Registration numbers in SY9 decreased to 467 following scheme closure. In SY10, there were just 14 MMSP registrations.</t>
  </si>
  <si>
    <t>A column chart showing the number of ToO applications annually since scheme launch. ToO applications jumped significantly from</t>
  </si>
  <si>
    <t>SY2* to SY3 and continued to rise year on year until SY8. In line with the falling number of scheme participants eligible for payments,</t>
  </si>
  <si>
    <t>SY9 saw a decrease in the number of ToO applications, before another decrease in SY10.</t>
  </si>
  <si>
    <t>Figure 3.1: Annual heat output (GWh) over scheme lifetime</t>
  </si>
  <si>
    <t xml:space="preserve">Column chart showing annual DRHI heat output in GWh over scheme lifetime. Heat output jumped considerably from 139.0 GWh in SY1* to 666.2 GWh </t>
  </si>
  <si>
    <t>and SY10 respectively. The fall in heat output after SY8 is expected following scheme closure in March 2022 and will continue to fall annually as a growing</t>
  </si>
  <si>
    <t xml:space="preserve">number of installations reach the end of their seven-year support period on the scheme. </t>
  </si>
  <si>
    <t>Figure 3.2: DRHI payments made in SY10*</t>
  </si>
  <si>
    <t>by GSHPs (£36,548,108) and biomass (£4,229,918). Solar thermal was responsible for the lowest proportion of payments made (£810,592).</t>
  </si>
  <si>
    <t>Combined line and bar graphs showing payments and estimated heat output by technology type per year. ASHP payments and estimated heat demand continually rose from SY1 to SY9.* GSHP peaked in SY8 before marginally declining</t>
  </si>
  <si>
    <t>in SY9 and again in SY10. Biomass and solar thermal rose significantly from SY1 to SY2 but saw smaller rises from SY3 onwards, before starting to fall from SY8 onwards.</t>
  </si>
  <si>
    <t>Figure 2.1: Annual DRHI accreditations - scheme launch to SY10*</t>
  </si>
  <si>
    <t>Figure 2.2: Accreditations by technology type since scheme launch</t>
  </si>
  <si>
    <t>Figure 3.3: Lifetime DRHI payments made and heat output</t>
  </si>
  <si>
    <t>Figure 4.1: DRHI Audit Results SY10*</t>
  </si>
  <si>
    <t>Figure 2.1: Annual DRHI accreditations - scheme launch to SY10</t>
  </si>
  <si>
    <t>Figure 3.2: DRHI payments made in SY10</t>
  </si>
  <si>
    <t>Figure 4.2: Top five non-compliance reasons from statistical audits in SY10</t>
  </si>
  <si>
    <t>Figure 4.1: DRHI Audit Results SY10</t>
  </si>
  <si>
    <t>Figure 4.3: Money protected through DRHI audits from SY5 to SY10</t>
  </si>
  <si>
    <t>Figure 5.1 DRHI delivery performance SY9 to SY10</t>
  </si>
  <si>
    <t xml:space="preserve">Figure 4.2: Top five non-compliance reasons from statistical audits in SY10* </t>
  </si>
  <si>
    <t>Figure 5.1: DRHI delivery performance SY9 to SY10*</t>
  </si>
  <si>
    <t>A column chart showing annual accreditation numbers from SY1 to SY10. Accreditation numbers were significantly</t>
  </si>
  <si>
    <t xml:space="preserve">significantly higher in SY1 and SY2 due to the large number of legacy applications joining the scheme, and SY8 </t>
  </si>
  <si>
    <t>due to the large volumes of applications received prior to scheme closure. Together, accreditations in SY1, SY2</t>
  </si>
  <si>
    <t xml:space="preserve">and SY8 form 58.5% of all accreditations. </t>
  </si>
  <si>
    <t>GSHP (15,674), Biomass (13,239) and Solar Thermal (9,828). Accreditations in SY1 were high due to legacy applications across all technology types, and in SY8 there were</t>
  </si>
  <si>
    <r>
      <t>particularly high increases for ASHPs and GSHPs ahead of scheme closure. Following scheme closure, there were decreases across all technologies in SY9 and SY10</t>
    </r>
    <r>
      <rPr>
        <b/>
        <sz val="10"/>
        <color rgb="FF000000"/>
        <rFont val="Verdana"/>
        <family val="2"/>
      </rPr>
      <t>.</t>
    </r>
  </si>
  <si>
    <t>Figure 2.5: Geographic distribution of accreditations since scheme launch</t>
  </si>
  <si>
    <t>Figure 2.4 Accredited installations by technology type by scheme year</t>
  </si>
  <si>
    <t xml:space="preserve">The stacked area chart above shows the proportion of installations accredited annually by technology type over the lifetime of the scheme. ASHPs have consistently contributed </t>
  </si>
  <si>
    <t xml:space="preserve">Scheme Year </t>
  </si>
  <si>
    <t xml:space="preserve">the highest proportion of installations each year, ranging from 42.0% in SY1* to a high of 86.2% in SY8. Biomass went from a peak of 25.3% in SY1 to a low of 1.8% in SY8. </t>
  </si>
  <si>
    <t xml:space="preserve">Figure 2.6: Total accreditations by region and technology type </t>
  </si>
  <si>
    <t>Figure 2.7: Accreditations by country and technology type since scheme launch</t>
  </si>
  <si>
    <t xml:space="preserve">Pie charts showing the percentage of technology types by country for England, Scotland and Wales. ASHPs make up over 50% of installations in all regions. </t>
  </si>
  <si>
    <t xml:space="preserve">England has the highest proportion of ASHPs (68.9%), Wales has the highest proportion of GSHPs (19.1%) and Solar Thermal (11.4%), </t>
  </si>
  <si>
    <t>and Scotland has the highest proportion of biomass (18.3%).</t>
  </si>
  <si>
    <t>Figure 2.8: Projected accreditations reaching the end of support from SY8*</t>
  </si>
  <si>
    <t xml:space="preserve">the majority of accreditations granted over the lifetime of the DRHI scheme will have reached the end of support. The number </t>
  </si>
  <si>
    <t xml:space="preserve">of active installations on the scheme will steadily decrease until SY15, during which all remaining accreditations are projected </t>
  </si>
  <si>
    <t>to reach the end of their support period.</t>
  </si>
  <si>
    <t>Figure 2.10: Replaced boiler fuel types</t>
  </si>
  <si>
    <t>Figure 2.11: RSL and non-RSL accreditations since scheme launch</t>
  </si>
  <si>
    <t xml:space="preserve">SY3 </t>
  </si>
  <si>
    <t xml:space="preserve">SY6 </t>
  </si>
  <si>
    <t xml:space="preserve">SY7 </t>
  </si>
  <si>
    <t xml:space="preserve">SY8 </t>
  </si>
  <si>
    <t>Figure 2.12 RSL accreditations by technology type since scheme launch</t>
  </si>
  <si>
    <t>Figure 2.13: Annual MMSP registrations from SY1 to SY10*</t>
  </si>
  <si>
    <t xml:space="preserve">A column chart showing the number of AoR installations accredited annually from SY6 to SY10*. In SY6, the first year AoR applications were processed, </t>
  </si>
  <si>
    <t xml:space="preserve">we accredited 189 AoR installations. Registration numbers rose significantly in SY7 and SY8 with 451 and 609 accreditations respectively.  Following scheme closure, </t>
  </si>
  <si>
    <t xml:space="preserve">there was a significant fall in AoR accreditations to 91 in SY9 and no AoR accreditations were granted in SY10. </t>
  </si>
  <si>
    <t>Figure 2.15: Annual Transfer of Ownership (ToO) applications since scheme launch</t>
  </si>
  <si>
    <t xml:space="preserve">SY2 </t>
  </si>
  <si>
    <t xml:space="preserve">SY1 </t>
  </si>
  <si>
    <t xml:space="preserve">SY5 </t>
  </si>
  <si>
    <t xml:space="preserve">SY10 </t>
  </si>
  <si>
    <t>Column chart showing payments made by technology type in Scheme Year 10. ASHPs received the highest proportion (£72,275,591) followed</t>
  </si>
  <si>
    <t>ASHP Heat Output (GWh)</t>
  </si>
  <si>
    <t>Biomass Heat Output (GWh)</t>
  </si>
  <si>
    <t>GSHP Heat Output (GWh)</t>
  </si>
  <si>
    <t>Solar Thermal Heat Output (GWh)</t>
  </si>
  <si>
    <t>Audit Type</t>
  </si>
  <si>
    <t>Non-compliance</t>
  </si>
  <si>
    <t>% of all non-compliances</t>
  </si>
  <si>
    <t>Chart showing the top five reasons for non-compliance and their cumulative contribution to non-compliance on the scheme. "Installation is not in working order"</t>
  </si>
  <si>
    <t>No change</t>
  </si>
  <si>
    <t>-1.2 pp**</t>
  </si>
  <si>
    <t>+2.3 pp</t>
  </si>
  <si>
    <t>+0.8 pp</t>
  </si>
  <si>
    <t>No. of physical amendments</t>
  </si>
  <si>
    <t>No. of non-physical amendments</t>
  </si>
  <si>
    <t>**Pp = percentage points</t>
  </si>
  <si>
    <t>Figure 2.4: Accredited installations by technology type by scheme year</t>
  </si>
  <si>
    <t>Figure 2.6: Total accreditations by region and technology type</t>
  </si>
  <si>
    <t>Figure 2.8: Projected accreditations reaching the end of support from SY8</t>
  </si>
  <si>
    <t>Figure 2.9: Heating technology replaced since scheme launch and Figure 2.10: Replaced boiler fuel types</t>
  </si>
  <si>
    <t>Figure 2.12: RSL accreditations by technology type since scheme launch</t>
  </si>
  <si>
    <t>Figure 2.13: Annual MMSP registrations from SY1 to SY10</t>
  </si>
  <si>
    <t>Figure 2.14: Assignment of Rights (AoR) accredited installations</t>
  </si>
  <si>
    <t xml:space="preserve">Solar thermal follows a similar trajectory, accounting for 18.7% of accreditations in SY1 but just 1.5% in SY8. GSHPs saw less variation with a high of 16.3% in SY3 and a low of 9.4% </t>
  </si>
  <si>
    <t>in SY6 prior to scheme closure in SY8, following which the proportion of GSHPs increased.</t>
  </si>
  <si>
    <t>Installation is not in working order (material)</t>
  </si>
  <si>
    <t>Evidence not provided (material)</t>
  </si>
  <si>
    <t>Evidence not provided (non-material)</t>
  </si>
  <si>
    <t>Ineligible metering performance (non-material)</t>
  </si>
  <si>
    <t>Metering required (material)</t>
  </si>
  <si>
    <t>(material) was the most frequest cause of non-compliance with 20 instances (18.02%). The remaining most common non-compliances were "evidence</t>
  </si>
  <si>
    <t xml:space="preserve">not provided" (material) with 17 instances (15.31%), "evidence not provided" (non-material) with 14 instances (12.62%), "ineligible metering </t>
  </si>
  <si>
    <t>performance" (non-material) with 13 instances (11.71%), and "metering required" (material) with 11 instances (9.91%).</t>
  </si>
  <si>
    <t>EPC (material)</t>
  </si>
  <si>
    <t>MCS (material)</t>
  </si>
  <si>
    <t>Change of circumstance (material)</t>
  </si>
  <si>
    <t>Metering (material)</t>
  </si>
  <si>
    <t>Eligible New Build is not eligible (material)</t>
  </si>
  <si>
    <t>Access Denied (material)</t>
  </si>
  <si>
    <t>BSL Non Compliance (material)</t>
  </si>
  <si>
    <t>Undeclared Grant Funding (material)</t>
  </si>
  <si>
    <t>Installation heating multiple dwellings (material)</t>
  </si>
  <si>
    <t xml:space="preserve">Combined line and column graphs showing annual and cumulative accreditations by technology type from SY1 to SY10*. At the end of SY10 ASHP totalled 80,024, followed by </t>
  </si>
  <si>
    <t>in SY2 and rose steadily every year before reaching a peak of 1,200.1 GWh in SY8. Annual heat output then declined to 992.3 GWh and 811.4 GWh in SY9</t>
  </si>
  <si>
    <t>Estimated Heat Output (GWh)</t>
  </si>
  <si>
    <t>Estimated Heat Output Percentage (%)</t>
  </si>
  <si>
    <t>SY10 Heat Generation (GWh)</t>
  </si>
  <si>
    <t>Payments and heat generation by technology type, SY10* and since the start of the scheme</t>
  </si>
  <si>
    <t>Scheme Lifetime Payments</t>
  </si>
  <si>
    <t>Scheme Lifetime Heat Generation (GWh)</t>
  </si>
  <si>
    <t>Figure 2.9: Heating technology replaced since scheme launch</t>
  </si>
  <si>
    <t>Figure 3.4 (a-d): Annual payments and heat output (GWh) by technology type</t>
  </si>
  <si>
    <t>Chapter 4: Monitoring Compliance</t>
  </si>
  <si>
    <t>Transfer of Ownership (material)</t>
  </si>
  <si>
    <t>Detected Error 
(Recovered) %</t>
  </si>
  <si>
    <t>Prevented Error</t>
  </si>
  <si>
    <t>Detected Error</t>
  </si>
  <si>
    <t>Total Error</t>
  </si>
  <si>
    <t>Payments and heat generation by technology type, SY10 and since the start of the scheme</t>
  </si>
  <si>
    <t xml:space="preserve">Figure 4.3: Money protected through DRHI audits SY5 to SY10*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</si>
</sst>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£&quot;#,##0.00;[Red]\-&quot;£&quot;#,##0.00"/>
    <numFmt numFmtId="164" formatCode="_(* #,##0.00_);_(* \(#,##0.00\);_(* &quot;-&quot;??_);_(@_)"/>
    <numFmt numFmtId="165" formatCode="0.0%"/>
    <numFmt numFmtId="166" formatCode="&quot;£&quot;#,##0.00"/>
    <numFmt numFmtId="167" formatCode="&quot;£&quot;#,##0"/>
    <numFmt numFmtId="168" formatCode="#,##0.0"/>
    <numFmt numFmtId="169" formatCode="_(* #,##0_);_(* \(#,##0\);_(* &quot;-&quot;??_);_(@_)"/>
    <numFmt numFmtId="170" formatCode="0.0"/>
  </numFmts>
  <fonts count="4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0"/>
      <color rgb="FF000000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sz val="11"/>
      <color theme="1"/>
      <name val="Calibri"/>
      <family val="2"/>
    </font>
    <font>
      <sz val="10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Verdana"/>
      <family val="2"/>
    </font>
    <font>
      <b/>
      <u/>
      <sz val="10"/>
      <color theme="1"/>
      <name val="Verdana"/>
      <family val="2"/>
    </font>
    <font>
      <sz val="10"/>
      <color rgb="FFFF0000"/>
      <name val="Verdana"/>
      <family val="2"/>
    </font>
    <font>
      <sz val="12"/>
      <color rgb="FFFF0000"/>
      <name val="Verdana"/>
      <family val="2"/>
    </font>
    <font>
      <sz val="11"/>
      <color theme="1"/>
      <name val="Aptos Narrow"/>
      <family val="2"/>
    </font>
    <font>
      <sz val="11"/>
      <color theme="1"/>
      <name val="Calibri"/>
      <family val="2"/>
    </font>
    <font>
      <b/>
      <sz val="10"/>
      <color rgb="FF94D0AA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D0AA"/>
        <bgColor indexed="64"/>
      </patternFill>
    </fill>
    <fill>
      <patternFill patternType="solid">
        <fgColor rgb="FF94D0AA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5" applyNumberFormat="0" applyAlignment="0" applyProtection="0"/>
    <xf numFmtId="0" fontId="28" fillId="7" borderId="6" applyNumberFormat="0" applyAlignment="0" applyProtection="0"/>
    <xf numFmtId="0" fontId="29" fillId="7" borderId="5" applyNumberFormat="0" applyAlignment="0" applyProtection="0"/>
    <xf numFmtId="0" fontId="30" fillId="0" borderId="7" applyNumberFormat="0" applyFill="0" applyAlignment="0" applyProtection="0"/>
    <xf numFmtId="0" fontId="31" fillId="8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9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0" fillId="2" borderId="0" xfId="0" applyFill="1"/>
    <xf numFmtId="0" fontId="4" fillId="0" borderId="0" xfId="0" applyFont="1"/>
    <xf numFmtId="17" fontId="0" fillId="0" borderId="0" xfId="0" applyNumberForma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2" borderId="1" xfId="4" applyFont="1" applyFill="1" applyBorder="1"/>
    <xf numFmtId="0" fontId="3" fillId="2" borderId="1" xfId="4" applyFill="1" applyBorder="1"/>
    <xf numFmtId="14" fontId="3" fillId="2" borderId="1" xfId="4" applyNumberFormat="1" applyFill="1" applyBorder="1" applyAlignment="1">
      <alignment horizontal="left"/>
    </xf>
    <xf numFmtId="0" fontId="3" fillId="2" borderId="1" xfId="4" applyFill="1" applyBorder="1" applyAlignment="1">
      <alignment horizontal="left"/>
    </xf>
    <xf numFmtId="0" fontId="3" fillId="2" borderId="1" xfId="4" applyFill="1" applyBorder="1" applyAlignment="1">
      <alignment wrapText="1"/>
    </xf>
    <xf numFmtId="0" fontId="7" fillId="0" borderId="0" xfId="5" applyFill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12" fillId="0" borderId="0" xfId="0" applyFont="1" applyAlignment="1">
      <alignment horizontal="center" vertical="center" wrapText="1"/>
    </xf>
    <xf numFmtId="166" fontId="4" fillId="0" borderId="0" xfId="0" applyNumberFormat="1" applyFont="1"/>
    <xf numFmtId="10" fontId="4" fillId="0" borderId="0" xfId="0" applyNumberFormat="1" applyFont="1"/>
    <xf numFmtId="167" fontId="0" fillId="0" borderId="0" xfId="0" applyNumberFormat="1"/>
    <xf numFmtId="167" fontId="4" fillId="0" borderId="0" xfId="0" applyNumberFormat="1" applyFont="1"/>
    <xf numFmtId="0" fontId="11" fillId="0" borderId="0" xfId="0" applyFont="1" applyAlignment="1">
      <alignment vertical="center"/>
    </xf>
    <xf numFmtId="165" fontId="4" fillId="0" borderId="0" xfId="0" applyNumberFormat="1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2" fillId="0" borderId="0" xfId="0" applyFont="1"/>
    <xf numFmtId="0" fontId="18" fillId="0" borderId="0" xfId="0" applyFont="1" applyAlignment="1">
      <alignment vertical="center" wrapText="1"/>
    </xf>
    <xf numFmtId="0" fontId="3" fillId="2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horizontal="left" vertical="center"/>
    </xf>
    <xf numFmtId="17" fontId="7" fillId="0" borderId="0" xfId="5" applyNumberFormat="1" applyFill="1" applyBorder="1"/>
    <xf numFmtId="0" fontId="19" fillId="0" borderId="0" xfId="5" applyFont="1" applyFill="1"/>
    <xf numFmtId="0" fontId="7" fillId="2" borderId="0" xfId="5" applyFill="1" applyAlignment="1"/>
    <xf numFmtId="0" fontId="4" fillId="0" borderId="1" xfId="0" applyFont="1" applyBorder="1"/>
    <xf numFmtId="0" fontId="0" fillId="0" borderId="1" xfId="0" applyBorder="1"/>
    <xf numFmtId="3" fontId="3" fillId="0" borderId="1" xfId="1" applyNumberFormat="1" applyFont="1" applyBorder="1"/>
    <xf numFmtId="3" fontId="0" fillId="0" borderId="0" xfId="0" applyNumberFormat="1"/>
    <xf numFmtId="3" fontId="4" fillId="0" borderId="0" xfId="1" applyNumberFormat="1" applyFont="1" applyFill="1" applyBorder="1"/>
    <xf numFmtId="3" fontId="4" fillId="0" borderId="0" xfId="0" applyNumberFormat="1" applyFont="1"/>
    <xf numFmtId="3" fontId="0" fillId="0" borderId="1" xfId="0" applyNumberFormat="1" applyBorder="1"/>
    <xf numFmtId="3" fontId="4" fillId="0" borderId="1" xfId="0" applyNumberFormat="1" applyFont="1" applyBorder="1"/>
    <xf numFmtId="3" fontId="0" fillId="0" borderId="1" xfId="1" applyNumberFormat="1" applyFont="1" applyBorder="1"/>
    <xf numFmtId="3" fontId="4" fillId="0" borderId="1" xfId="1" applyNumberFormat="1" applyFont="1" applyBorder="1"/>
    <xf numFmtId="0" fontId="12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0" fillId="0" borderId="0" xfId="1" applyNumberFormat="1" applyFont="1" applyBorder="1"/>
    <xf numFmtId="2" fontId="4" fillId="0" borderId="1" xfId="0" applyNumberFormat="1" applyFont="1" applyBorder="1"/>
    <xf numFmtId="10" fontId="0" fillId="0" borderId="1" xfId="2" applyNumberFormat="1" applyFont="1" applyBorder="1"/>
    <xf numFmtId="3" fontId="4" fillId="0" borderId="0" xfId="1" applyNumberFormat="1" applyFont="1" applyBorder="1"/>
    <xf numFmtId="0" fontId="0" fillId="2" borderId="1" xfId="0" applyFill="1" applyBorder="1"/>
    <xf numFmtId="167" fontId="0" fillId="0" borderId="1" xfId="0" applyNumberFormat="1" applyBorder="1"/>
    <xf numFmtId="167" fontId="4" fillId="0" borderId="1" xfId="0" applyNumberFormat="1" applyFont="1" applyBorder="1"/>
    <xf numFmtId="166" fontId="4" fillId="0" borderId="1" xfId="0" applyNumberFormat="1" applyFont="1" applyBorder="1"/>
    <xf numFmtId="2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165" fontId="0" fillId="0" borderId="0" xfId="2" applyNumberFormat="1" applyFont="1" applyBorder="1"/>
    <xf numFmtId="166" fontId="16" fillId="0" borderId="0" xfId="0" applyNumberFormat="1" applyFont="1"/>
    <xf numFmtId="0" fontId="36" fillId="2" borderId="0" xfId="0" applyFont="1" applyFill="1"/>
    <xf numFmtId="0" fontId="8" fillId="2" borderId="0" xfId="0" applyFont="1" applyFill="1"/>
    <xf numFmtId="0" fontId="6" fillId="0" borderId="0" xfId="5" applyFont="1" applyFill="1"/>
    <xf numFmtId="14" fontId="3" fillId="0" borderId="1" xfId="4" applyNumberFormat="1" applyBorder="1" applyAlignment="1">
      <alignment horizontal="left"/>
    </xf>
    <xf numFmtId="0" fontId="37" fillId="0" borderId="0" xfId="0" applyFont="1"/>
    <xf numFmtId="0" fontId="3" fillId="0" borderId="1" xfId="0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right" vertical="center"/>
    </xf>
    <xf numFmtId="0" fontId="7" fillId="0" borderId="0" xfId="5"/>
    <xf numFmtId="0" fontId="19" fillId="34" borderId="1" xfId="0" applyFont="1" applyFill="1" applyBorder="1" applyAlignment="1">
      <alignment horizontal="center"/>
    </xf>
    <xf numFmtId="0" fontId="7" fillId="0" borderId="0" xfId="5" quotePrefix="1" applyFill="1"/>
    <xf numFmtId="0" fontId="38" fillId="0" borderId="0" xfId="0" applyFont="1"/>
    <xf numFmtId="0" fontId="39" fillId="0" borderId="0" xfId="0" applyFont="1"/>
    <xf numFmtId="0" fontId="11" fillId="0" borderId="1" xfId="0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170" fontId="4" fillId="0" borderId="0" xfId="0" applyNumberFormat="1" applyFont="1"/>
    <xf numFmtId="8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 wrapText="1"/>
    </xf>
    <xf numFmtId="9" fontId="12" fillId="0" borderId="1" xfId="2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2" fillId="34" borderId="1" xfId="0" applyFont="1" applyFill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2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3" fontId="0" fillId="0" borderId="0" xfId="1" applyNumberFormat="1" applyFont="1" applyFill="1" applyBorder="1"/>
    <xf numFmtId="165" fontId="40" fillId="0" borderId="0" xfId="2" applyNumberFormat="1" applyFont="1" applyFill="1" applyBorder="1"/>
    <xf numFmtId="3" fontId="12" fillId="0" borderId="1" xfId="0" applyNumberFormat="1" applyFont="1" applyBorder="1" applyAlignment="1">
      <alignment horizontal="right" vertical="center" wrapText="1"/>
    </xf>
    <xf numFmtId="0" fontId="40" fillId="0" borderId="0" xfId="0" applyFont="1"/>
    <xf numFmtId="3" fontId="40" fillId="0" borderId="0" xfId="0" applyNumberFormat="1" applyFont="1"/>
    <xf numFmtId="0" fontId="4" fillId="34" borderId="1" xfId="0" applyFont="1" applyFill="1" applyBorder="1"/>
    <xf numFmtId="0" fontId="11" fillId="0" borderId="1" xfId="0" applyFont="1" applyBorder="1"/>
    <xf numFmtId="0" fontId="11" fillId="0" borderId="0" xfId="0" applyFont="1"/>
    <xf numFmtId="165" fontId="0" fillId="0" borderId="0" xfId="2" applyNumberFormat="1" applyFont="1" applyFill="1" applyBorder="1"/>
    <xf numFmtId="0" fontId="15" fillId="0" borderId="0" xfId="0" applyFont="1"/>
    <xf numFmtId="0" fontId="41" fillId="0" borderId="0" xfId="0" applyFont="1" applyAlignment="1">
      <alignment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165" fontId="0" fillId="2" borderId="0" xfId="2" applyNumberFormat="1" applyFont="1" applyFill="1" applyBorder="1"/>
    <xf numFmtId="168" fontId="0" fillId="0" borderId="1" xfId="0" applyNumberFormat="1" applyBorder="1"/>
    <xf numFmtId="168" fontId="11" fillId="0" borderId="1" xfId="0" applyNumberFormat="1" applyFont="1" applyBorder="1" applyAlignment="1">
      <alignment horizontal="right"/>
    </xf>
    <xf numFmtId="168" fontId="4" fillId="0" borderId="1" xfId="0" applyNumberFormat="1" applyFont="1" applyBorder="1"/>
    <xf numFmtId="0" fontId="6" fillId="35" borderId="1" xfId="0" applyFont="1" applyFill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left" vertical="top" wrapText="1"/>
    </xf>
    <xf numFmtId="0" fontId="4" fillId="34" borderId="1" xfId="0" applyFont="1" applyFill="1" applyBorder="1" applyAlignment="1">
      <alignment horizontal="left"/>
    </xf>
    <xf numFmtId="0" fontId="4" fillId="34" borderId="1" xfId="0" applyFont="1" applyFill="1" applyBorder="1" applyAlignment="1">
      <alignment vertical="center"/>
    </xf>
    <xf numFmtId="0" fontId="4" fillId="3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0" fillId="0" borderId="1" xfId="1" applyNumberFormat="1" applyFont="1" applyBorder="1" applyAlignmen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42" fillId="34" borderId="1" xfId="0" applyFont="1" applyFill="1" applyBorder="1" applyAlignment="1">
      <alignment horizontal="left"/>
    </xf>
    <xf numFmtId="0" fontId="4" fillId="34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3" fontId="3" fillId="0" borderId="1" xfId="1" applyNumberFormat="1" applyFon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34" borderId="1" xfId="0" applyFont="1" applyFill="1" applyBorder="1" applyAlignment="1">
      <alignment horizontal="left" vertical="center" wrapText="1"/>
    </xf>
    <xf numFmtId="17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0" fontId="4" fillId="34" borderId="1" xfId="0" applyFont="1" applyFill="1" applyBorder="1" applyAlignment="1">
      <alignment vertical="top" wrapText="1"/>
    </xf>
    <xf numFmtId="0" fontId="4" fillId="34" borderId="1" xfId="0" applyFont="1" applyFill="1" applyBorder="1" applyAlignment="1">
      <alignment wrapText="1"/>
    </xf>
    <xf numFmtId="0" fontId="12" fillId="34" borderId="1" xfId="0" applyFont="1" applyFill="1" applyBorder="1" applyAlignment="1">
      <alignment vertical="top" wrapText="1"/>
    </xf>
    <xf numFmtId="0" fontId="4" fillId="34" borderId="1" xfId="0" applyFont="1" applyFill="1" applyBorder="1" applyAlignment="1">
      <alignment vertical="top"/>
    </xf>
    <xf numFmtId="10" fontId="0" fillId="0" borderId="1" xfId="0" applyNumberForma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6" fontId="4" fillId="34" borderId="1" xfId="0" applyNumberFormat="1" applyFont="1" applyFill="1" applyBorder="1" applyAlignment="1">
      <alignment horizontal="left"/>
    </xf>
    <xf numFmtId="10" fontId="4" fillId="34" borderId="1" xfId="0" applyNumberFormat="1" applyFont="1" applyFill="1" applyBorder="1" applyAlignment="1">
      <alignment horizontal="left"/>
    </xf>
    <xf numFmtId="0" fontId="6" fillId="34" borderId="1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right"/>
    </xf>
    <xf numFmtId="9" fontId="4" fillId="0" borderId="1" xfId="2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169" fontId="0" fillId="0" borderId="0" xfId="1" applyNumberFormat="1" applyFont="1" applyBorder="1" applyAlignment="1"/>
    <xf numFmtId="167" fontId="0" fillId="0" borderId="1" xfId="0" applyNumberForma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" xfId="0" quotePrefix="1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</cellXfs>
  <cellStyles count="5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1" xr:uid="{9DC03ED5-B7A6-4B14-A8C6-1AE2AAD254EF}"/>
    <cellStyle name="Comma 3" xfId="47" xr:uid="{1FCF7C73-4123-4DD7-9335-0BA1B72F731B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3" xr:uid="{0F88640C-3F32-4DD4-A780-F7CD16A1324A}"/>
    <cellStyle name="Normal 2 2" xfId="53" xr:uid="{BBFC0A80-C204-482A-B680-0F6FB22E87F2}"/>
    <cellStyle name="Normal 2 2 3" xfId="4" xr:uid="{6A394E10-4570-4BAC-AC58-417EFB22EDD6}"/>
    <cellStyle name="Normal 3" xfId="50" xr:uid="{47503D0D-42A8-4CD9-BD62-99FE5BB6F4B4}"/>
    <cellStyle name="Normal 4" xfId="46" xr:uid="{0CDEF547-C854-46C0-85AA-1161CD03A5DE}"/>
    <cellStyle name="Note 2" xfId="49" xr:uid="{0DFA6CF6-393F-4FF4-9FB6-04E012929963}"/>
    <cellStyle name="Output" xfId="15" builtinId="21" customBuiltin="1"/>
    <cellStyle name="Percent" xfId="2" builtinId="5"/>
    <cellStyle name="Percent 2" xfId="52" xr:uid="{98FDAE44-9582-4BDD-8030-6311F9D33B10}"/>
    <cellStyle name="Percent 3" xfId="48" xr:uid="{85D533E0-FB61-45C7-AD58-34CCE6C63345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1" defaultTableStyle="TableStyleMedium2" defaultPivotStyle="PivotStyleLight16">
    <tableStyle name="Invisible" pivot="0" table="0" count="0" xr9:uid="{4726654B-A732-46EE-9B36-57DA7F756FBC}"/>
  </tableStyles>
  <colors>
    <mruColors>
      <color rgb="FFF46A25"/>
      <color rgb="FF801650"/>
      <color rgb="FF28A197"/>
      <color rgb="FF12436D"/>
      <color rgb="FF94D0AA"/>
      <color rgb="FF51C1B5"/>
      <color rgb="FF109DC1"/>
      <color rgb="FF2363AF"/>
      <color rgb="FFA1ABB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Accreditations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'Fig2.1 Annual Accreds. SY1-SY10'!$C$39:$C$48</c:f>
              <c:numCache>
                <c:formatCode>#,##0</c:formatCode>
                <c:ptCount val="10"/>
                <c:pt idx="0">
                  <c:v>28684</c:v>
                </c:pt>
                <c:pt idx="1">
                  <c:v>16581</c:v>
                </c:pt>
                <c:pt idx="2">
                  <c:v>7324</c:v>
                </c:pt>
                <c:pt idx="3">
                  <c:v>7095</c:v>
                </c:pt>
                <c:pt idx="4">
                  <c:v>6881</c:v>
                </c:pt>
                <c:pt idx="5">
                  <c:v>11689</c:v>
                </c:pt>
                <c:pt idx="6">
                  <c:v>10875</c:v>
                </c:pt>
                <c:pt idx="7">
                  <c:v>24263</c:v>
                </c:pt>
                <c:pt idx="8">
                  <c:v>5350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4-4B14-BBDB-7BD04401F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33283087"/>
        <c:axId val="133277327"/>
      </c:barChart>
      <c:catAx>
        <c:axId val="13328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33277327"/>
        <c:crosses val="autoZero"/>
        <c:auto val="1"/>
        <c:lblAlgn val="ctr"/>
        <c:lblOffset val="100"/>
        <c:noMultiLvlLbl val="0"/>
      </c:catAx>
      <c:valAx>
        <c:axId val="13327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3328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0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EB-4A37-8B8F-37F02594751F}"/>
              </c:ext>
            </c:extLst>
          </c:dPt>
          <c:dPt>
            <c:idx val="1"/>
            <c:bubble3D val="0"/>
            <c:spPr>
              <a:solidFill>
                <a:srgbClr val="28A197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EB-4A37-8B8F-37F02594751F}"/>
              </c:ext>
            </c:extLst>
          </c:dPt>
          <c:dPt>
            <c:idx val="2"/>
            <c:bubble3D val="0"/>
            <c:spPr>
              <a:solidFill>
                <a:srgbClr val="80165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EB-4A37-8B8F-37F02594751F}"/>
              </c:ext>
            </c:extLst>
          </c:dPt>
          <c:dPt>
            <c:idx val="3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EB-4A37-8B8F-37F02594751F}"/>
              </c:ext>
            </c:extLst>
          </c:dPt>
          <c:dLbls>
            <c:dLbl>
              <c:idx val="0"/>
              <c:layout>
                <c:manualLayout>
                  <c:x val="-0.15294381658210923"/>
                  <c:y val="-9.7338143553553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FBAA8A6B-11B6-4946-960E-D5FCF9AE1F81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 sz="8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54023445-1BAC-4673-9B8D-0A704AF77112}" type="PERCENTAGE">
                      <a:rPr lang="en-US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EB-4A37-8B8F-37F02594751F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850886621081541"/>
                      <c:h val="0.21174334589372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EB-4A37-8B8F-37F02594751F}"/>
                </c:ext>
              </c:extLst>
            </c:dLbl>
            <c:dLbl>
              <c:idx val="2"/>
              <c:layout>
                <c:manualLayout>
                  <c:x val="3.5007878768378874E-2"/>
                  <c:y val="-1.1168857841305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EB-4A37-8B8F-37F02594751F}"/>
                </c:ext>
              </c:extLst>
            </c:dLbl>
            <c:dLbl>
              <c:idx val="3"/>
              <c:layout>
                <c:manualLayout>
                  <c:x val="0.50707012042765676"/>
                  <c:y val="4.60604852626984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4234488763845881"/>
                      <c:h val="0.148347134548296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7EB-4A37-8B8F-37F02594751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'Fig2.7 Total by Tech &amp; Country'!$C$31:$F$31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'Fig2.7 Total by Tech &amp; Country'!$C$34:$F$34</c:f>
              <c:numCache>
                <c:formatCode>#,##0</c:formatCode>
                <c:ptCount val="4"/>
                <c:pt idx="0">
                  <c:v>14141</c:v>
                </c:pt>
                <c:pt idx="1">
                  <c:v>3902</c:v>
                </c:pt>
                <c:pt idx="2">
                  <c:v>1961</c:v>
                </c:pt>
                <c:pt idx="3">
                  <c:v>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EB-4A37-8B8F-37F0259475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v>Active at end of SY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85-45FF-8EA6-5687A4794A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SY8</c:v>
              </c:pt>
              <c:pt idx="1">
                <c:v>SY9</c:v>
              </c:pt>
              <c:pt idx="2">
                <c:v>SY10</c:v>
              </c:pt>
              <c:pt idx="3">
                <c:v>SY11</c:v>
              </c:pt>
              <c:pt idx="4">
                <c:v>SY12</c:v>
              </c:pt>
              <c:pt idx="5">
                <c:v>SY13</c:v>
              </c:pt>
              <c:pt idx="6">
                <c:v>SY14</c:v>
              </c:pt>
              <c:pt idx="7">
                <c:v>SY15</c:v>
              </c:pt>
            </c:strLit>
          </c:cat>
          <c:val>
            <c:numRef>
              <c:f>'Fig2.8 Projected Accreds End'!$E$46:$E$53</c:f>
              <c:numCache>
                <c:formatCode>#,##0</c:formatCode>
                <c:ptCount val="8"/>
                <c:pt idx="0">
                  <c:v>81033</c:v>
                </c:pt>
                <c:pt idx="1">
                  <c:v>72851</c:v>
                </c:pt>
                <c:pt idx="2">
                  <c:v>65615</c:v>
                </c:pt>
                <c:pt idx="3">
                  <c:v>58336</c:v>
                </c:pt>
                <c:pt idx="4">
                  <c:v>51089</c:v>
                </c:pt>
                <c:pt idx="5">
                  <c:v>39970</c:v>
                </c:pt>
                <c:pt idx="6">
                  <c:v>28648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5-45FF-8EA6-5687A4794AC1}"/>
            </c:ext>
          </c:extLst>
        </c:ser>
        <c:ser>
          <c:idx val="0"/>
          <c:order val="1"/>
          <c:tx>
            <c:v>Ending during year</c:v>
          </c:tx>
          <c:spPr>
            <a:solidFill>
              <a:srgbClr val="F46A25">
                <a:alpha val="60000"/>
              </a:srgb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65189540135177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85-45FF-8EA6-5687A4794AC1}"/>
                </c:ext>
              </c:extLst>
            </c:dLbl>
            <c:dLbl>
              <c:idx val="1"/>
              <c:layout>
                <c:manualLayout>
                  <c:x val="-3.250553465877445E-17"/>
                  <c:y val="-0.113499569438163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5-45FF-8EA6-5687A4794AC1}"/>
                </c:ext>
              </c:extLst>
            </c:dLbl>
            <c:dLbl>
              <c:idx val="2"/>
              <c:layout>
                <c:manualLayout>
                  <c:x val="0"/>
                  <c:y val="-8.3428882955326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85-45FF-8EA6-5687A4794AC1}"/>
                </c:ext>
              </c:extLst>
            </c:dLbl>
            <c:dLbl>
              <c:idx val="3"/>
              <c:layout>
                <c:manualLayout>
                  <c:x val="-6.50110693175489E-17"/>
                  <c:y val="-7.40462280924561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85-45FF-8EA6-5687A4794AC1}"/>
                </c:ext>
              </c:extLst>
            </c:dLbl>
            <c:dLbl>
              <c:idx val="4"/>
              <c:layout>
                <c:manualLayout>
                  <c:x val="0"/>
                  <c:y val="-7.08054294157369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85-45FF-8EA6-5687A4794AC1}"/>
                </c:ext>
              </c:extLst>
            </c:dLbl>
            <c:dLbl>
              <c:idx val="5"/>
              <c:layout>
                <c:manualLayout>
                  <c:x val="0"/>
                  <c:y val="-0.100141620771046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85-45FF-8EA6-5687A4794AC1}"/>
                </c:ext>
              </c:extLst>
            </c:dLbl>
            <c:dLbl>
              <c:idx val="6"/>
              <c:layout>
                <c:manualLayout>
                  <c:x val="-1.300221386350978E-16"/>
                  <c:y val="-0.103882986302558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85-45FF-8EA6-5687A4794AC1}"/>
                </c:ext>
              </c:extLst>
            </c:dLbl>
            <c:dLbl>
              <c:idx val="7"/>
              <c:layout>
                <c:manualLayout>
                  <c:x val="-1.300221386350978E-16"/>
                  <c:y val="-0.154602303350948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85-45FF-8EA6-5687A4794A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SY8</c:v>
              </c:pt>
              <c:pt idx="1">
                <c:v>SY9</c:v>
              </c:pt>
              <c:pt idx="2">
                <c:v>SY10</c:v>
              </c:pt>
              <c:pt idx="3">
                <c:v>SY11</c:v>
              </c:pt>
              <c:pt idx="4">
                <c:v>SY12</c:v>
              </c:pt>
              <c:pt idx="5">
                <c:v>SY13</c:v>
              </c:pt>
              <c:pt idx="6">
                <c:v>SY14</c:v>
              </c:pt>
              <c:pt idx="7">
                <c:v>SY15</c:v>
              </c:pt>
            </c:strLit>
          </c:cat>
          <c:val>
            <c:numRef>
              <c:f>'Fig2.8 Projected Accreds End'!$D$46:$D$53</c:f>
              <c:numCache>
                <c:formatCode>#,##0</c:formatCode>
                <c:ptCount val="8"/>
                <c:pt idx="0">
                  <c:v>32359</c:v>
                </c:pt>
                <c:pt idx="1">
                  <c:v>13532</c:v>
                </c:pt>
                <c:pt idx="2">
                  <c:v>7259</c:v>
                </c:pt>
                <c:pt idx="3">
                  <c:v>7279</c:v>
                </c:pt>
                <c:pt idx="4">
                  <c:v>7247</c:v>
                </c:pt>
                <c:pt idx="5">
                  <c:v>11119</c:v>
                </c:pt>
                <c:pt idx="6">
                  <c:v>11322</c:v>
                </c:pt>
                <c:pt idx="7">
                  <c:v>28648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85-45FF-8EA6-5687A4794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857903"/>
        <c:axId val="603858383"/>
      </c:barChart>
      <c:catAx>
        <c:axId val="603857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03858383"/>
        <c:crosses val="autoZero"/>
        <c:auto val="1"/>
        <c:lblAlgn val="ctr"/>
        <c:lblOffset val="100"/>
        <c:noMultiLvlLbl val="0"/>
      </c:catAx>
      <c:valAx>
        <c:axId val="603858383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0385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bg1">
              <a:lumMod val="8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Count of RHI No.</c:v>
          </c:tx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C-4D07-8600-42FD09BC5AC7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DC-4D07-8600-42FD09BC5AC7}"/>
              </c:ext>
            </c:extLst>
          </c:dPt>
          <c:dPt>
            <c:idx val="2"/>
            <c:bubble3D val="0"/>
            <c:spPr>
              <a:solidFill>
                <a:srgbClr val="109DC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DC-4D07-8600-42FD09BC5AC7}"/>
              </c:ext>
            </c:extLst>
          </c:dPt>
          <c:dPt>
            <c:idx val="3"/>
            <c:bubble3D val="0"/>
            <c:spPr>
              <a:solidFill>
                <a:srgbClr val="51C1B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DC-4D07-8600-42FD09BC5AC7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DC-4D07-8600-42FD09BC5AC7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DC-4D07-8600-42FD09BC5AC7}"/>
              </c:ext>
            </c:extLst>
          </c:dPt>
          <c:dPt>
            <c:idx val="6"/>
            <c:bubble3D val="0"/>
            <c:spPr>
              <a:solidFill>
                <a:srgbClr val="A1ABB2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DC-4D07-8600-42FD09BC5AC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9DC-4D07-8600-42FD09BC5AC7}"/>
              </c:ext>
            </c:extLst>
          </c:dPt>
          <c:dLbls>
            <c:dLbl>
              <c:idx val="0"/>
              <c:layout>
                <c:manualLayout>
                  <c:x val="-0.11598993982388585"/>
                  <c:y val="-2.0147122647186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C-4D07-8600-42FD09BC5AC7}"/>
                </c:ext>
              </c:extLst>
            </c:dLbl>
            <c:dLbl>
              <c:idx val="1"/>
              <c:layout>
                <c:manualLayout>
                  <c:x val="0.12047811135285466"/>
                  <c:y val="-0.146671140401104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C-4D07-8600-42FD09BC5AC7}"/>
                </c:ext>
              </c:extLst>
            </c:dLbl>
            <c:dLbl>
              <c:idx val="2"/>
              <c:layout>
                <c:manualLayout>
                  <c:x val="8.5046258544170833E-2"/>
                  <c:y val="8.94337201719264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DC-4D07-8600-42FD09BC5AC7}"/>
                </c:ext>
              </c:extLst>
            </c:dLbl>
            <c:dLbl>
              <c:idx val="3"/>
              <c:layout>
                <c:manualLayout>
                  <c:x val="-0.18932305797250637"/>
                  <c:y val="0.150208998383357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DC-4D07-8600-42FD09BC5AC7}"/>
                </c:ext>
              </c:extLst>
            </c:dLbl>
            <c:dLbl>
              <c:idx val="4"/>
              <c:layout>
                <c:manualLayout>
                  <c:x val="-0.22739888790214097"/>
                  <c:y val="6.25289485873089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DC-4D07-8600-42FD09BC5AC7}"/>
                </c:ext>
              </c:extLst>
            </c:dLbl>
            <c:dLbl>
              <c:idx val="5"/>
              <c:layout>
                <c:manualLayout>
                  <c:x val="-7.2789544116646399E-2"/>
                  <c:y val="2.31588698471514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DC-4D07-8600-42FD09BC5AC7}"/>
                </c:ext>
              </c:extLst>
            </c:dLbl>
            <c:dLbl>
              <c:idx val="6"/>
              <c:layout>
                <c:manualLayout>
                  <c:x val="0.1796735066326326"/>
                  <c:y val="2.89485873089393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DC-4D07-8600-42FD09BC5AC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Oil</c:v>
              </c:pt>
              <c:pt idx="1">
                <c:v>Gas</c:v>
              </c:pt>
              <c:pt idx="2">
                <c:v>LPG</c:v>
              </c:pt>
              <c:pt idx="3">
                <c:v>Coal</c:v>
              </c:pt>
              <c:pt idx="4">
                <c:v>Electricity</c:v>
              </c:pt>
              <c:pt idx="5">
                <c:v>Biomass</c:v>
              </c:pt>
              <c:pt idx="6">
                <c:v>Unknown</c:v>
              </c:pt>
            </c:strLit>
          </c:cat>
          <c:val>
            <c:numRef>
              <c:f>'Fig2.9 &amp; Fig2.10 Tech, Fuel Typ'!$C$72:$C$78</c:f>
              <c:numCache>
                <c:formatCode>#,##0</c:formatCode>
                <c:ptCount val="7"/>
                <c:pt idx="0">
                  <c:v>32704</c:v>
                </c:pt>
                <c:pt idx="1">
                  <c:v>17827</c:v>
                </c:pt>
                <c:pt idx="2">
                  <c:v>4789</c:v>
                </c:pt>
                <c:pt idx="3">
                  <c:v>4569</c:v>
                </c:pt>
                <c:pt idx="4">
                  <c:v>1887</c:v>
                </c:pt>
                <c:pt idx="5">
                  <c:v>608</c:v>
                </c:pt>
                <c:pt idx="6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9DC-4D07-8600-42FD09BC5AC7}"/>
            </c:ext>
          </c:extLst>
        </c:ser>
        <c:ser>
          <c:idx val="1"/>
          <c:order val="1"/>
          <c:tx>
            <c:v>Count of Previous Fuel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9DC-4D07-8600-42FD09BC5A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9DC-4D07-8600-42FD09BC5A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9DC-4D07-8600-42FD09BC5A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9DC-4D07-8600-42FD09BC5A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9DC-4D07-8600-42FD09BC5A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9DC-4D07-8600-42FD09BC5AC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9DC-4D07-8600-42FD09BC5AC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9DC-4D07-8600-42FD09BC5A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Oil</c:v>
              </c:pt>
              <c:pt idx="1">
                <c:v>Gas</c:v>
              </c:pt>
              <c:pt idx="2">
                <c:v>LPG</c:v>
              </c:pt>
              <c:pt idx="3">
                <c:v>Coal</c:v>
              </c:pt>
              <c:pt idx="4">
                <c:v>Electricity</c:v>
              </c:pt>
              <c:pt idx="5">
                <c:v>Biomass</c:v>
              </c:pt>
              <c:pt idx="6">
                <c:v>Unknown</c:v>
              </c:pt>
            </c:strLit>
          </c:cat>
          <c:val>
            <c:numRef>
              <c:f>'Fig2.9 &amp; Fig2.10 Tech, Fuel Typ'!$C$72:$C$78</c:f>
              <c:numCache>
                <c:formatCode>#,##0</c:formatCode>
                <c:ptCount val="7"/>
                <c:pt idx="0">
                  <c:v>32704</c:v>
                </c:pt>
                <c:pt idx="1">
                  <c:v>17827</c:v>
                </c:pt>
                <c:pt idx="2">
                  <c:v>4789</c:v>
                </c:pt>
                <c:pt idx="3">
                  <c:v>4569</c:v>
                </c:pt>
                <c:pt idx="4">
                  <c:v>1887</c:v>
                </c:pt>
                <c:pt idx="5">
                  <c:v>608</c:v>
                </c:pt>
                <c:pt idx="6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9DC-4D07-8600-42FD09BC5A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tx2">
              <a:lumMod val="50000"/>
              <a:lumOff val="5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rgbClr val="92D050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tx2">
              <a:lumMod val="50000"/>
              <a:lumOff val="5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rgbClr val="92D050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tx2">
              <a:lumMod val="50000"/>
              <a:lumOff val="5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rgbClr val="FFC000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rgbClr val="92D050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3175"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079448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2.3005019619611586E-2"/>
              <c:y val="-0.26218080249596526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rgbClr val="91AE3C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0.11910595986049051"/>
              <c:y val="0.2053551393367228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First heating system</a:t>
                </a:r>
                <a:r>
                  <a:rPr lang="en-US" baseline="0"/>
                  <a:t>
19.7%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63"/>
        <c:spPr>
          <a:solidFill>
            <a:srgbClr val="51C1B5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7102857711144186E-2"/>
              <c:y val="0.173121877095273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Storage heater</a:t>
                </a:r>
                <a:r>
                  <a:rPr lang="en-US" baseline="0"/>
                  <a:t>
17.7%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64"/>
        <c:spPr>
          <a:solidFill>
            <a:srgbClr val="109DC1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5897241739087993E-2"/>
              <c:y val="-0.2301274599981806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rgbClr val="2363AF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7989011621719239E-3"/>
              <c:y val="-0.2381045758240425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Room Heater</a:t>
                </a:r>
                <a:r>
                  <a:rPr lang="en-US" baseline="0"/>
                  <a:t>
2.8%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66"/>
        <c:spPr>
          <a:solidFill>
            <a:srgbClr val="45286F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2.6798348079301964E-2"/>
              <c:y val="-0.1844248127520645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Heat Pumps
2.2%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67"/>
        <c:spPr>
          <a:solidFill>
            <a:srgbClr val="CD1F45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6.0696570362784058E-2"/>
              <c:y val="-0.205173871879622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Warm Air</a:t>
                </a:r>
                <a:r>
                  <a:rPr lang="en-US" baseline="0">
                    <a:solidFill>
                      <a:schemeClr val="bg1"/>
                    </a:solidFill>
                  </a:rPr>
                  <a:t>
0.4%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68"/>
        <c:spPr>
          <a:solidFill>
            <a:srgbClr val="9E712A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0.12187015289164628"/>
              <c:y val="0.2168303709765845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Electric ceiling heating
0.2%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38267228007977"/>
                  <c:h val="0.1797175866495507"/>
                </c:manualLayout>
              </c15:layout>
              <c15:showDataLabelsRange val="0"/>
            </c:ext>
          </c:extLst>
        </c:dLbl>
      </c:pivotFmt>
      <c:pivotFmt>
        <c:idx val="69"/>
        <c:spPr>
          <a:solidFill>
            <a:srgbClr val="E86E1E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4.6588071904262573E-3"/>
              <c:y val="-0.1854005572795056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Community (shared heating)
0.1%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7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0"/>
        <c:spPr>
          <a:solidFill>
            <a:schemeClr val="accent1"/>
          </a:solidFill>
          <a:ln w="3175"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rgbClr val="079448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2.3005019619611586E-2"/>
              <c:y val="-0.26218080249596526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rgbClr val="91AE3C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0.11910595986049051"/>
              <c:y val="0.2053551393367228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First heating system</a:t>
                </a:r>
                <a:r>
                  <a:rPr lang="en-US" baseline="0"/>
                  <a:t>
19.7%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83"/>
        <c:spPr>
          <a:solidFill>
            <a:srgbClr val="51C1B5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7102857711144186E-2"/>
              <c:y val="0.173121877095273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Storage heater</a:t>
                </a:r>
                <a:r>
                  <a:rPr lang="en-US" baseline="0"/>
                  <a:t>
17.7%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84"/>
        <c:spPr>
          <a:solidFill>
            <a:srgbClr val="109DC1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5897241739087993E-2"/>
              <c:y val="-0.2301274599981806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rgbClr val="2363AF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7989011621719239E-3"/>
              <c:y val="-0.2381045758240425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Room Heater</a:t>
                </a:r>
                <a:r>
                  <a:rPr lang="en-US" baseline="0"/>
                  <a:t>
2.8%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86"/>
        <c:spPr>
          <a:solidFill>
            <a:srgbClr val="45286F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2.6798348079301964E-2"/>
              <c:y val="-0.1844248127520645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Heat Pumps
2.2%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87"/>
        <c:spPr>
          <a:solidFill>
            <a:srgbClr val="CD1F45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6.0696570362784058E-2"/>
              <c:y val="-0.205173871879622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Warm Air</a:t>
                </a:r>
                <a:r>
                  <a:rPr lang="en-US" baseline="0">
                    <a:solidFill>
                      <a:schemeClr val="bg1"/>
                    </a:solidFill>
                  </a:rPr>
                  <a:t>
0.4%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88"/>
        <c:spPr>
          <a:solidFill>
            <a:srgbClr val="9E712A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0.12187015289164628"/>
              <c:y val="0.2168303709765845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Electric ceiling heating
0.2%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38267228007977"/>
                  <c:h val="0.1797175866495507"/>
                </c:manualLayout>
              </c15:layout>
              <c15:showDataLabelsRange val="0"/>
            </c:ext>
          </c:extLst>
        </c:dLbl>
      </c:pivotFmt>
      <c:pivotFmt>
        <c:idx val="89"/>
        <c:spPr>
          <a:solidFill>
            <a:srgbClr val="E86E1E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4.6588071904262573E-3"/>
              <c:y val="-0.1854005572795056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Community (shared heating)
0.1%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9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0"/>
        <c:spPr>
          <a:solidFill>
            <a:schemeClr val="accent1"/>
          </a:solidFill>
          <a:ln w="3175"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rgbClr val="079448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2.3005019619611586E-2"/>
              <c:y val="-0.26218080249596526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rgbClr val="91AE3C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0.11910595986049051"/>
              <c:y val="0.2053551393367228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First heating system</a:t>
                </a:r>
                <a:r>
                  <a:rPr lang="en-US" baseline="0"/>
                  <a:t>
19.7%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103"/>
        <c:spPr>
          <a:solidFill>
            <a:srgbClr val="51C1B5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7102857711144186E-2"/>
              <c:y val="0.173121877095273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Storage heater</a:t>
                </a:r>
                <a:r>
                  <a:rPr lang="en-US" baseline="0"/>
                  <a:t>
17.7%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104"/>
        <c:spPr>
          <a:solidFill>
            <a:srgbClr val="109DC1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5897241739087993E-2"/>
              <c:y val="-0.2301274599981806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rgbClr val="2363AF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9.7989011621719239E-3"/>
              <c:y val="-0.2381045758240425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/>
                  <a:t>Room Heater</a:t>
                </a:r>
                <a:r>
                  <a:rPr lang="en-US" baseline="0"/>
                  <a:t>
2.8%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106"/>
        <c:spPr>
          <a:solidFill>
            <a:srgbClr val="45286F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2.6798348079301964E-2"/>
              <c:y val="-0.1844248127520645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Heat Pumps
2.2%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107"/>
        <c:spPr>
          <a:solidFill>
            <a:srgbClr val="CD1F45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6.0696570362784058E-2"/>
              <c:y val="-0.205173871879622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Warm Air</a:t>
                </a:r>
                <a:r>
                  <a:rPr lang="en-US" baseline="0">
                    <a:solidFill>
                      <a:schemeClr val="bg1"/>
                    </a:solidFill>
                  </a:rPr>
                  <a:t>
0.4%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108"/>
        <c:spPr>
          <a:solidFill>
            <a:srgbClr val="9E712A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0.12187015289164628"/>
              <c:y val="0.2168303709765845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Electric ceiling heating
0.2%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38267228007977"/>
                  <c:h val="0.1797175866495507"/>
                </c:manualLayout>
              </c15:layout>
              <c15:showDataLabelsRange val="0"/>
            </c:ext>
          </c:extLst>
        </c:dLbl>
      </c:pivotFmt>
      <c:pivotFmt>
        <c:idx val="109"/>
        <c:spPr>
          <a:solidFill>
            <a:srgbClr val="E86E1E"/>
          </a:solidFill>
          <a:ln w="3175">
            <a:solidFill>
              <a:schemeClr val="tx1"/>
            </a:solidFill>
          </a:ln>
          <a:effectLst/>
        </c:spPr>
        <c:dLbl>
          <c:idx val="0"/>
          <c:layout>
            <c:manualLayout>
              <c:x val="-4.6588071904262573E-3"/>
              <c:y val="-0.1854005572795056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aseline="0"/>
                  <a:t>Community (shared heating)
0.1%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1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ofPieChart>
        <c:ofPieType val="pie"/>
        <c:varyColors val="1"/>
        <c:ser>
          <c:idx val="0"/>
          <c:order val="0"/>
          <c:tx>
            <c:v>Count of RHI No.</c:v>
          </c:tx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A-46AB-A138-845DE30BFB9D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A-46AB-A138-845DE30BFB9D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A-46AB-A138-845DE30BFB9D}"/>
              </c:ext>
            </c:extLst>
          </c:dPt>
          <c:dPt>
            <c:idx val="3"/>
            <c:bubble3D val="0"/>
            <c:spPr>
              <a:solidFill>
                <a:srgbClr val="109DC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0A-46AB-A138-845DE30BFB9D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0A-46AB-A138-845DE30BFB9D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0A-46AB-A138-845DE30BFB9D}"/>
              </c:ext>
            </c:extLst>
          </c:dPt>
          <c:dPt>
            <c:idx val="6"/>
            <c:bubble3D val="0"/>
            <c:spPr>
              <a:solidFill>
                <a:srgbClr val="CD1F4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0A-46AB-A138-845DE30BFB9D}"/>
              </c:ext>
            </c:extLst>
          </c:dPt>
          <c:dPt>
            <c:idx val="7"/>
            <c:bubble3D val="0"/>
            <c:spPr>
              <a:solidFill>
                <a:srgbClr val="9E712A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0A-46AB-A138-845DE30BFB9D}"/>
              </c:ext>
            </c:extLst>
          </c:dPt>
          <c:dPt>
            <c:idx val="8"/>
            <c:bubble3D val="0"/>
            <c:spPr>
              <a:solidFill>
                <a:srgbClr val="E86E1E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0A-46AB-A138-845DE30BFB9D}"/>
              </c:ext>
            </c:extLst>
          </c:dPt>
          <c:dPt>
            <c:idx val="9"/>
            <c:bubble3D val="0"/>
            <c:spPr>
              <a:solidFill>
                <a:srgbClr val="A1ABB2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0A-46AB-A138-845DE30BFB9D}"/>
              </c:ext>
            </c:extLst>
          </c:dPt>
          <c:dLbls>
            <c:dLbl>
              <c:idx val="0"/>
              <c:layout>
                <c:manualLayout>
                  <c:x val="2.3005019619611586E-2"/>
                  <c:y val="-0.2621808024959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A-46AB-A138-845DE30BFB9D}"/>
                </c:ext>
              </c:extLst>
            </c:dLbl>
            <c:dLbl>
              <c:idx val="1"/>
              <c:layout>
                <c:manualLayout>
                  <c:x val="0.11910594837861457"/>
                  <c:y val="0.175725575969670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First heating system</a:t>
                    </a:r>
                    <a:r>
                      <a:rPr lang="en-US" baseline="0"/>
                      <a:t>
19.7%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B0A-46AB-A138-845DE30BFB9D}"/>
                </c:ext>
              </c:extLst>
            </c:dLbl>
            <c:dLbl>
              <c:idx val="2"/>
              <c:layout>
                <c:manualLayout>
                  <c:x val="-9.7102857711144186E-2"/>
                  <c:y val="0.173121877095273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Storage heater</a:t>
                    </a:r>
                    <a:r>
                      <a:rPr lang="en-US" baseline="0"/>
                      <a:t>
17.7%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B0A-46AB-A138-845DE30BFB9D}"/>
                </c:ext>
              </c:extLst>
            </c:dLbl>
            <c:dLbl>
              <c:idx val="3"/>
              <c:layout>
                <c:manualLayout>
                  <c:x val="-9.5897241739087993E-2"/>
                  <c:y val="-0.23012745999818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A-46AB-A138-845DE30BFB9D}"/>
                </c:ext>
              </c:extLst>
            </c:dLbl>
            <c:dLbl>
              <c:idx val="4"/>
              <c:layout>
                <c:manualLayout>
                  <c:x val="-9.7989011621719239E-3"/>
                  <c:y val="-0.238104575824042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Room Heater</a:t>
                    </a:r>
                    <a:r>
                      <a:rPr lang="en-US" baseline="0"/>
                      <a:t>
2.8%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B0A-46AB-A138-845DE30BFB9D}"/>
                </c:ext>
              </c:extLst>
            </c:dLbl>
            <c:dLbl>
              <c:idx val="5"/>
              <c:layout>
                <c:manualLayout>
                  <c:x val="2.6798348079301964E-2"/>
                  <c:y val="-0.1844248127520645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Heat Pumps
2.2%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B0A-46AB-A138-845DE30BFB9D}"/>
                </c:ext>
              </c:extLst>
            </c:dLbl>
            <c:dLbl>
              <c:idx val="6"/>
              <c:layout>
                <c:manualLayout>
                  <c:x val="6.0696570362784058E-2"/>
                  <c:y val="-0.2051738718796222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Warm Air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
0.4%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B0A-46AB-A138-845DE30BFB9D}"/>
                </c:ext>
              </c:extLst>
            </c:dLbl>
            <c:dLbl>
              <c:idx val="7"/>
              <c:layout>
                <c:manualLayout>
                  <c:x val="0.12187015289164628"/>
                  <c:y val="0.2168303709765845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Electric ceiling heating
0.2%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8267228007977"/>
                      <c:h val="0.179717586649550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F-AB0A-46AB-A138-845DE30BFB9D}"/>
                </c:ext>
              </c:extLst>
            </c:dLbl>
            <c:dLbl>
              <c:idx val="8"/>
              <c:layout>
                <c:manualLayout>
                  <c:x val="-4.6588071904262573E-3"/>
                  <c:y val="-0.1854005572795056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Community (shared heating)
0.1%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B0A-46AB-A138-845DE30BFB9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0A-46AB-A138-845DE30BFB9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Boiler</c:v>
              </c:pt>
              <c:pt idx="1">
                <c:v>FirstHeating</c:v>
              </c:pt>
              <c:pt idx="2">
                <c:v>StorageHeater</c:v>
              </c:pt>
              <c:pt idx="3">
                <c:v>Unknown</c:v>
              </c:pt>
              <c:pt idx="4">
                <c:v>RoomHeater</c:v>
              </c:pt>
              <c:pt idx="5">
                <c:v>HeatPumps</c:v>
              </c:pt>
              <c:pt idx="6">
                <c:v>WarmAir</c:v>
              </c:pt>
              <c:pt idx="7">
                <c:v>ElectricCeiling</c:v>
              </c:pt>
              <c:pt idx="8">
                <c:v>Community</c:v>
              </c:pt>
            </c:strLit>
          </c:cat>
          <c:val>
            <c:numRef>
              <c:f>'Fig2.9 &amp; Fig2.10 Tech, Fuel Typ'!$C$36:$C$44</c:f>
              <c:numCache>
                <c:formatCode>#,##0</c:formatCode>
                <c:ptCount val="9"/>
                <c:pt idx="0">
                  <c:v>62561</c:v>
                </c:pt>
                <c:pt idx="1">
                  <c:v>23369</c:v>
                </c:pt>
                <c:pt idx="2">
                  <c:v>20982</c:v>
                </c:pt>
                <c:pt idx="3">
                  <c:v>4968</c:v>
                </c:pt>
                <c:pt idx="4">
                  <c:v>3379</c:v>
                </c:pt>
                <c:pt idx="5">
                  <c:v>2583</c:v>
                </c:pt>
                <c:pt idx="6">
                  <c:v>513</c:v>
                </c:pt>
                <c:pt idx="7">
                  <c:v>261</c:v>
                </c:pt>
                <c:pt idx="8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0A-46AB-A138-845DE30BFB9D}"/>
            </c:ext>
          </c:extLst>
        </c:ser>
        <c:ser>
          <c:idx val="1"/>
          <c:order val="1"/>
          <c:tx>
            <c:v>Count of Previous System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B0A-46AB-A138-845DE30BFB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B0A-46AB-A138-845DE30BFB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AB0A-46AB-A138-845DE30BFB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AB0A-46AB-A138-845DE30BFB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AB0A-46AB-A138-845DE30BFB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AB0A-46AB-A138-845DE30BFB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AB0A-46AB-A138-845DE30BFB9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AB0A-46AB-A138-845DE30BFB9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AB0A-46AB-A138-845DE30BFB9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AB0A-46AB-A138-845DE30BF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Boiler</c:v>
              </c:pt>
              <c:pt idx="1">
                <c:v>FirstHeating</c:v>
              </c:pt>
              <c:pt idx="2">
                <c:v>StorageHeater</c:v>
              </c:pt>
              <c:pt idx="3">
                <c:v>Unknown</c:v>
              </c:pt>
              <c:pt idx="4">
                <c:v>RoomHeater</c:v>
              </c:pt>
              <c:pt idx="5">
                <c:v>HeatPumps</c:v>
              </c:pt>
              <c:pt idx="6">
                <c:v>WarmAir</c:v>
              </c:pt>
              <c:pt idx="7">
                <c:v>ElectricCeiling</c:v>
              </c:pt>
              <c:pt idx="8">
                <c:v>Community</c:v>
              </c:pt>
            </c:strLit>
          </c:cat>
          <c:val>
            <c:numRef>
              <c:f>'Fig2.9 &amp; Fig2.10 Tech, Fuel Typ'!$C$36:$C$44</c:f>
              <c:numCache>
                <c:formatCode>#,##0</c:formatCode>
                <c:ptCount val="9"/>
                <c:pt idx="0">
                  <c:v>62561</c:v>
                </c:pt>
                <c:pt idx="1">
                  <c:v>23369</c:v>
                </c:pt>
                <c:pt idx="2">
                  <c:v>20982</c:v>
                </c:pt>
                <c:pt idx="3">
                  <c:v>4968</c:v>
                </c:pt>
                <c:pt idx="4">
                  <c:v>3379</c:v>
                </c:pt>
                <c:pt idx="5">
                  <c:v>2583</c:v>
                </c:pt>
                <c:pt idx="6">
                  <c:v>513</c:v>
                </c:pt>
                <c:pt idx="7">
                  <c:v>261</c:v>
                </c:pt>
                <c:pt idx="8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B0A-46AB-A138-845DE30BF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25-4363-9564-65D65D27ABBC}"/>
              </c:ext>
            </c:extLst>
          </c:dPt>
          <c:dPt>
            <c:idx val="1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25-4363-9564-65D65D27ABBC}"/>
              </c:ext>
            </c:extLst>
          </c:dPt>
          <c:dLbls>
            <c:dLbl>
              <c:idx val="0"/>
              <c:layout>
                <c:manualLayout>
                  <c:x val="-0.10300301558049925"/>
                  <c:y val="-0.2731749280306898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5-4363-9564-65D65D27ABBC}"/>
                </c:ext>
              </c:extLst>
            </c:dLbl>
            <c:dLbl>
              <c:idx val="1"/>
              <c:layout>
                <c:manualLayout>
                  <c:x val="0.12415174670459404"/>
                  <c:y val="0.17354042631593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25-4363-9564-65D65D27AB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Non-RSL</c:v>
              </c:pt>
              <c:pt idx="1">
                <c:v>RSL</c:v>
              </c:pt>
            </c:strLit>
          </c:cat>
          <c:val>
            <c:numRef>
              <c:f>'Fig2.11 Annual RSL &amp; non-RSL'!$C$45:$D$45</c:f>
              <c:numCache>
                <c:formatCode>#,##0</c:formatCode>
                <c:ptCount val="2"/>
                <c:pt idx="0">
                  <c:v>94790</c:v>
                </c:pt>
                <c:pt idx="1">
                  <c:v>23975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25-4363-9564-65D65D27AB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D5-4C2B-B54A-440742ADF99E}"/>
              </c:ext>
            </c:extLst>
          </c:dPt>
          <c:dPt>
            <c:idx val="1"/>
            <c:bubble3D val="0"/>
            <c:spPr>
              <a:solidFill>
                <a:srgbClr val="28A197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D5-4C2B-B54A-440742ADF99E}"/>
              </c:ext>
            </c:extLst>
          </c:dPt>
          <c:dPt>
            <c:idx val="2"/>
            <c:bubble3D val="0"/>
            <c:spPr>
              <a:solidFill>
                <a:srgbClr val="80165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D5-4C2B-B54A-440742ADF99E}"/>
              </c:ext>
            </c:extLst>
          </c:dPt>
          <c:dPt>
            <c:idx val="3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D5-4C2B-B54A-440742ADF99E}"/>
              </c:ext>
            </c:extLst>
          </c:dPt>
          <c:dLbls>
            <c:dLbl>
              <c:idx val="0"/>
              <c:layout>
                <c:manualLayout>
                  <c:x val="-3.850108656710173E-2"/>
                  <c:y val="-0.266138899337562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5-4C2B-B54A-440742ADF99E}"/>
                </c:ext>
              </c:extLst>
            </c:dLbl>
            <c:dLbl>
              <c:idx val="1"/>
              <c:layout>
                <c:manualLayout>
                  <c:x val="-0.19377313803891419"/>
                  <c:y val="0.145332957705691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D5-4C2B-B54A-440742ADF99E}"/>
                </c:ext>
              </c:extLst>
            </c:dLbl>
            <c:dLbl>
              <c:idx val="2"/>
              <c:layout>
                <c:manualLayout>
                  <c:x val="-0.16739103890259177"/>
                  <c:y val="2.90024671285837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D5-4C2B-B54A-440742ADF99E}"/>
                </c:ext>
              </c:extLst>
            </c:dLbl>
            <c:dLbl>
              <c:idx val="3"/>
              <c:layout>
                <c:manualLayout>
                  <c:x val="0.21230772853659124"/>
                  <c:y val="2.50100040016006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D5-4C2B-B54A-440742ADF9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ASHP</c:v>
              </c:pt>
              <c:pt idx="1">
                <c:v>GSHP</c:v>
              </c:pt>
              <c:pt idx="2">
                <c:v>Solar Thermal</c:v>
              </c:pt>
              <c:pt idx="3">
                <c:v>Biomass</c:v>
              </c:pt>
            </c:strLit>
          </c:cat>
          <c:val>
            <c:numRef>
              <c:f>'Fig2.12 RSL Acc. by Tech Type'!$C$44:$F$44</c:f>
              <c:numCache>
                <c:formatCode>#,##0</c:formatCode>
                <c:ptCount val="4"/>
                <c:pt idx="0">
                  <c:v>22009</c:v>
                </c:pt>
                <c:pt idx="1">
                  <c:v>1027</c:v>
                </c:pt>
                <c:pt idx="2">
                  <c:v>776</c:v>
                </c:pt>
                <c:pt idx="3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D5-4C2B-B54A-440742ADF9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MMSP Registrations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'Fig2.13 Annual MMSP Regs.'!$C$38:$C$47</c:f>
              <c:numCache>
                <c:formatCode>#,##0</c:formatCode>
                <c:ptCount val="10"/>
                <c:pt idx="0">
                  <c:v>1</c:v>
                </c:pt>
                <c:pt idx="1">
                  <c:v>13</c:v>
                </c:pt>
                <c:pt idx="2">
                  <c:v>20</c:v>
                </c:pt>
                <c:pt idx="3">
                  <c:v>198</c:v>
                </c:pt>
                <c:pt idx="4">
                  <c:v>184</c:v>
                </c:pt>
                <c:pt idx="5">
                  <c:v>935</c:v>
                </c:pt>
                <c:pt idx="6">
                  <c:v>793</c:v>
                </c:pt>
                <c:pt idx="7">
                  <c:v>866</c:v>
                </c:pt>
                <c:pt idx="8">
                  <c:v>467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F-4D0E-8E01-1B1F6AF10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994642016"/>
        <c:axId val="994633376"/>
      </c:barChart>
      <c:catAx>
        <c:axId val="99464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94633376"/>
        <c:crosses val="autoZero"/>
        <c:auto val="1"/>
        <c:lblAlgn val="ctr"/>
        <c:lblOffset val="100"/>
        <c:noMultiLvlLbl val="0"/>
      </c:catAx>
      <c:valAx>
        <c:axId val="99463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MMSP</a:t>
                </a:r>
                <a:r>
                  <a:rPr lang="en-GB" sz="900" b="1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Registrations</a:t>
                </a:r>
                <a:endParaRPr lang="en-GB" sz="9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9464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AoR Applications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SY6</c:v>
              </c:pt>
              <c:pt idx="1">
                <c:v>SY7</c:v>
              </c:pt>
              <c:pt idx="2">
                <c:v>SY8</c:v>
              </c:pt>
              <c:pt idx="3">
                <c:v>SY9</c:v>
              </c:pt>
              <c:pt idx="4">
                <c:v>SY10</c:v>
              </c:pt>
            </c:strLit>
          </c:cat>
          <c:val>
            <c:numRef>
              <c:f>'Fig2.14 AoR Accreds.'!$C$33:$C$37</c:f>
              <c:numCache>
                <c:formatCode>#,##0</c:formatCode>
                <c:ptCount val="5"/>
                <c:pt idx="0">
                  <c:v>189</c:v>
                </c:pt>
                <c:pt idx="1">
                  <c:v>451</c:v>
                </c:pt>
                <c:pt idx="2">
                  <c:v>609</c:v>
                </c:pt>
                <c:pt idx="3">
                  <c:v>91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908-AB2B-D8967FC7E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1807540383"/>
        <c:axId val="1807541823"/>
      </c:barChart>
      <c:catAx>
        <c:axId val="180754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807541823"/>
        <c:crosses val="autoZero"/>
        <c:auto val="1"/>
        <c:lblAlgn val="ctr"/>
        <c:lblOffset val="100"/>
        <c:noMultiLvlLbl val="0"/>
      </c:catAx>
      <c:valAx>
        <c:axId val="180754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 b="1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AoR</a:t>
                </a:r>
                <a:r>
                  <a:rPr lang="en-GB" sz="1000" b="1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Accreditations</a:t>
                </a:r>
                <a:endParaRPr lang="en-GB" sz="10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80754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ToO Applications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'Fig2.15 ToO Accreds.'!$C$37:$C$46</c:f>
              <c:numCache>
                <c:formatCode>#,##0</c:formatCode>
                <c:ptCount val="10"/>
                <c:pt idx="0">
                  <c:v>15</c:v>
                </c:pt>
                <c:pt idx="1">
                  <c:v>107</c:v>
                </c:pt>
                <c:pt idx="2">
                  <c:v>394</c:v>
                </c:pt>
                <c:pt idx="3">
                  <c:v>431</c:v>
                </c:pt>
                <c:pt idx="4">
                  <c:v>482</c:v>
                </c:pt>
                <c:pt idx="5">
                  <c:v>521</c:v>
                </c:pt>
                <c:pt idx="6">
                  <c:v>643</c:v>
                </c:pt>
                <c:pt idx="7">
                  <c:v>785</c:v>
                </c:pt>
                <c:pt idx="8">
                  <c:v>527</c:v>
                </c:pt>
                <c:pt idx="9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3-4C32-B33D-142109D47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989041936"/>
        <c:axId val="989036656"/>
      </c:barChart>
      <c:catAx>
        <c:axId val="98904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89036656"/>
        <c:crosses val="autoZero"/>
        <c:auto val="1"/>
        <c:lblAlgn val="ctr"/>
        <c:lblOffset val="100"/>
        <c:noMultiLvlLbl val="0"/>
      </c:catAx>
      <c:valAx>
        <c:axId val="98903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8904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Annual heat output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'Fig3.1 Heat output (GWh). '!$G$37:$G$46</c:f>
              <c:numCache>
                <c:formatCode>#,##0.0</c:formatCode>
                <c:ptCount val="10"/>
                <c:pt idx="0">
                  <c:v>138.97</c:v>
                </c:pt>
                <c:pt idx="1">
                  <c:v>666.19999999999993</c:v>
                </c:pt>
                <c:pt idx="2">
                  <c:v>833.11000000000013</c:v>
                </c:pt>
                <c:pt idx="3">
                  <c:v>912.9</c:v>
                </c:pt>
                <c:pt idx="4">
                  <c:v>991.86</c:v>
                </c:pt>
                <c:pt idx="5">
                  <c:v>1111.29</c:v>
                </c:pt>
                <c:pt idx="6">
                  <c:v>1183.28</c:v>
                </c:pt>
                <c:pt idx="7">
                  <c:v>1200.1099999999999</c:v>
                </c:pt>
                <c:pt idx="8">
                  <c:v>992.281749832542</c:v>
                </c:pt>
                <c:pt idx="9">
                  <c:v>811.41616761254272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F-4B18-A928-E9AE8B030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975616"/>
        <c:axId val="96967936"/>
      </c:barChart>
      <c:catAx>
        <c:axId val="9697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6967936"/>
        <c:crosses val="autoZero"/>
        <c:auto val="1"/>
        <c:lblAlgn val="ctr"/>
        <c:lblOffset val="100"/>
        <c:noMultiLvlLbl val="0"/>
      </c:catAx>
      <c:valAx>
        <c:axId val="969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</a:t>
                </a:r>
                <a:r>
                  <a:rPr lang="en-GB" sz="900" b="1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Output (GWh)</a:t>
                </a:r>
                <a:endParaRPr lang="en-GB" sz="9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697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% of total</c:v>
          </c:tx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05C-4BBF-9E74-8DC8890E4D53}"/>
              </c:ext>
            </c:extLst>
          </c:dPt>
          <c:dPt>
            <c:idx val="1"/>
            <c:bubble3D val="0"/>
            <c:spPr>
              <a:solidFill>
                <a:srgbClr val="28A197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5C-4BBF-9E74-8DC8890E4D53}"/>
              </c:ext>
            </c:extLst>
          </c:dPt>
          <c:dPt>
            <c:idx val="2"/>
            <c:bubble3D val="0"/>
            <c:spPr>
              <a:solidFill>
                <a:srgbClr val="80165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05C-4BBF-9E74-8DC8890E4D53}"/>
              </c:ext>
            </c:extLst>
          </c:dPt>
          <c:dPt>
            <c:idx val="3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05C-4BBF-9E74-8DC8890E4D53}"/>
              </c:ext>
            </c:extLst>
          </c:dPt>
          <c:dLbls>
            <c:dLbl>
              <c:idx val="0"/>
              <c:layout>
                <c:manualLayout>
                  <c:x val="-0.11585898115167316"/>
                  <c:y val="-0.141599181458249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5C-4BBF-9E74-8DC8890E4D53}"/>
                </c:ext>
              </c:extLst>
            </c:dLbl>
            <c:dLbl>
              <c:idx val="1"/>
              <c:layout>
                <c:manualLayout>
                  <c:x val="0.12001648944448237"/>
                  <c:y val="-1.56159971528982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5C-4BBF-9E74-8DC8890E4D53}"/>
                </c:ext>
              </c:extLst>
            </c:dLbl>
            <c:dLbl>
              <c:idx val="2"/>
              <c:layout>
                <c:manualLayout>
                  <c:x val="0.10029324282499331"/>
                  <c:y val="0.147273099337159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5C-4BBF-9E74-8DC8890E4D53}"/>
                </c:ext>
              </c:extLst>
            </c:dLbl>
            <c:dLbl>
              <c:idx val="3"/>
              <c:layout>
                <c:manualLayout>
                  <c:x val="-0.10641287260811252"/>
                  <c:y val="7.457627118644068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5C-4BBF-9E74-8DC8890E4D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'Fig2.2 Accreds. by Tech Type'!$C$31:$F$31</c:f>
              <c:strCache>
                <c:ptCount val="4"/>
                <c:pt idx="0">
                  <c:v>ASHP</c:v>
                </c:pt>
                <c:pt idx="1">
                  <c:v>GSHP</c:v>
                </c:pt>
                <c:pt idx="2">
                  <c:v>Biomass</c:v>
                </c:pt>
                <c:pt idx="3">
                  <c:v>Solar thermal</c:v>
                </c:pt>
              </c:strCache>
            </c:strRef>
          </c:cat>
          <c:val>
            <c:numRef>
              <c:f>'Fig2.2 Accreds. by Tech Type'!$C$32:$F$32</c:f>
              <c:numCache>
                <c:formatCode>#,##0</c:formatCode>
                <c:ptCount val="4"/>
                <c:pt idx="0">
                  <c:v>80024</c:v>
                </c:pt>
                <c:pt idx="1">
                  <c:v>15674</c:v>
                </c:pt>
                <c:pt idx="2">
                  <c:v>13239</c:v>
                </c:pt>
                <c:pt idx="3">
                  <c:v>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05C-4BBF-9E74-8DC8890E4D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SY10 (2023-24)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3-44B2-8D4E-335E9077D984}"/>
              </c:ext>
            </c:extLst>
          </c:dPt>
          <c:dPt>
            <c:idx val="1"/>
            <c:invertIfNegative val="0"/>
            <c:bubble3D val="0"/>
            <c:spPr>
              <a:solidFill>
                <a:srgbClr val="28A197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3-44B2-8D4E-335E9077D984}"/>
              </c:ext>
            </c:extLst>
          </c:dPt>
          <c:dPt>
            <c:idx val="2"/>
            <c:invertIfNegative val="0"/>
            <c:bubble3D val="0"/>
            <c:spPr>
              <a:solidFill>
                <a:srgbClr val="80165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3-44B2-8D4E-335E9077D984}"/>
              </c:ext>
            </c:extLst>
          </c:dPt>
          <c:dPt>
            <c:idx val="3"/>
            <c:invertIfNegative val="0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3-44B2-8D4E-335E9077D984}"/>
              </c:ext>
            </c:extLst>
          </c:dPt>
          <c:dLbls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Air source heat pump</c:v>
              </c:pt>
              <c:pt idx="1">
                <c:v>Ground source heat pump</c:v>
              </c:pt>
              <c:pt idx="2">
                <c:v>Biomass</c:v>
              </c:pt>
              <c:pt idx="3">
                <c:v>Solar thermal</c:v>
              </c:pt>
            </c:strLit>
          </c:cat>
          <c:val>
            <c:numRef>
              <c:f>'Fig3.2 Payments made SY10'!$C$44:$F$44</c:f>
              <c:numCache>
                <c:formatCode>"£"#,##0.00_);[Red]\("£"#,##0.00\)</c:formatCode>
                <c:ptCount val="4"/>
                <c:pt idx="0">
                  <c:v>72275591.490006983</c:v>
                </c:pt>
                <c:pt idx="1">
                  <c:v>36548108.140000559</c:v>
                </c:pt>
                <c:pt idx="2">
                  <c:v>4229918.4499997878</c:v>
                </c:pt>
                <c:pt idx="3">
                  <c:v>810591.87000000151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D3-44B2-8D4E-335E9077D9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851618591"/>
        <c:axId val="851620991"/>
      </c:barChart>
      <c:catAx>
        <c:axId val="851618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51620991"/>
        <c:crosses val="autoZero"/>
        <c:auto val="1"/>
        <c:lblAlgn val="ctr"/>
        <c:lblOffset val="100"/>
        <c:noMultiLvlLbl val="0"/>
      </c:catAx>
      <c:valAx>
        <c:axId val="85162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_);[Red]\(&quot;£&quot;#,##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85161859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975489853288762E-2"/>
                <c:y val="0.1182236647233144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a) ASHP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Payments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tech'!$C$35:$C$44</c:f>
              <c:numCache>
                <c:formatCode>"£"#,##0.00_);[Red]\("£"#,##0.00\)</c:formatCode>
                <c:ptCount val="10"/>
                <c:pt idx="0">
                  <c:v>2527964.98</c:v>
                </c:pt>
                <c:pt idx="1">
                  <c:v>11944976.390000001</c:v>
                </c:pt>
                <c:pt idx="2">
                  <c:v>16518556.199999999</c:v>
                </c:pt>
                <c:pt idx="3">
                  <c:v>21561528.949999999</c:v>
                </c:pt>
                <c:pt idx="4">
                  <c:v>28479437.239999998</c:v>
                </c:pt>
                <c:pt idx="5">
                  <c:v>38223073.57</c:v>
                </c:pt>
                <c:pt idx="6">
                  <c:v>48270624.329999998</c:v>
                </c:pt>
                <c:pt idx="7">
                  <c:v>58493629.700000003</c:v>
                </c:pt>
                <c:pt idx="8">
                  <c:v>73239508.449982554</c:v>
                </c:pt>
                <c:pt idx="9">
                  <c:v>72275591.490006983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812-889C-B792E6BCD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41140576"/>
        <c:axId val="541139136"/>
      </c:barChart>
      <c:lineChart>
        <c:grouping val="standard"/>
        <c:varyColors val="0"/>
        <c:ser>
          <c:idx val="1"/>
          <c:order val="1"/>
          <c:tx>
            <c:v>Heat output (GWh)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val>
            <c:numRef>
              <c:f>'Fig3.4 Annual heat gen. by tech'!$D$35:$D$44</c:f>
              <c:numCache>
                <c:formatCode>General</c:formatCode>
                <c:ptCount val="10"/>
                <c:pt idx="0">
                  <c:v>37.58</c:v>
                </c:pt>
                <c:pt idx="1">
                  <c:v>180.68</c:v>
                </c:pt>
                <c:pt idx="2">
                  <c:v>242.58</c:v>
                </c:pt>
                <c:pt idx="3">
                  <c:v>295.97000000000003</c:v>
                </c:pt>
                <c:pt idx="4">
                  <c:v>351.12</c:v>
                </c:pt>
                <c:pt idx="5">
                  <c:v>430.54</c:v>
                </c:pt>
                <c:pt idx="6">
                  <c:v>512.95000000000005</c:v>
                </c:pt>
                <c:pt idx="7">
                  <c:v>597.64</c:v>
                </c:pt>
                <c:pt idx="8" formatCode="0.00">
                  <c:v>682.69174983254197</c:v>
                </c:pt>
                <c:pt idx="9" formatCode="0.00">
                  <c:v>602.54772227503781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1-4812-889C-B792E6BCD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631359"/>
        <c:axId val="1544630879"/>
      </c:lineChart>
      <c:catAx>
        <c:axId val="5411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41139136"/>
        <c:crosses val="autoZero"/>
        <c:auto val="1"/>
        <c:lblAlgn val="ctr"/>
        <c:lblOffset val="100"/>
        <c:noMultiLvlLbl val="0"/>
      </c:catAx>
      <c:valAx>
        <c:axId val="54113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_);[Red]\(&quot;£&quot;#,##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4114057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54463087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800" b="1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</a:t>
                </a:r>
                <a:r>
                  <a:rPr lang="en-GB" sz="800" b="1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output (GWh)</a:t>
                </a:r>
                <a:endParaRPr lang="en-GB" sz="8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44631359"/>
        <c:crosses val="max"/>
        <c:crossBetween val="between"/>
      </c:valAx>
      <c:catAx>
        <c:axId val="1544631359"/>
        <c:scaling>
          <c:orientation val="minMax"/>
        </c:scaling>
        <c:delete val="1"/>
        <c:axPos val="b"/>
        <c:majorTickMark val="out"/>
        <c:minorTickMark val="none"/>
        <c:tickLblPos val="nextTo"/>
        <c:crossAx val="154463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b)</a:t>
            </a:r>
            <a:r>
              <a:rPr lang="en-GB" sz="9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Biomass</a:t>
            </a:r>
            <a:endParaRPr lang="en-GB" sz="9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Payments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tech'!$E$35:$E$44</c:f>
              <c:numCache>
                <c:formatCode>"£"#,##0.00_);[Red]\("£"#,##0.00\)</c:formatCode>
                <c:ptCount val="10"/>
                <c:pt idx="0">
                  <c:v>8995846.7200000007</c:v>
                </c:pt>
                <c:pt idx="1">
                  <c:v>42390827.369999997</c:v>
                </c:pt>
                <c:pt idx="2">
                  <c:v>47670185.039999999</c:v>
                </c:pt>
                <c:pt idx="3">
                  <c:v>47611497.020000003</c:v>
                </c:pt>
                <c:pt idx="4">
                  <c:v>49373309.700000003</c:v>
                </c:pt>
                <c:pt idx="5">
                  <c:v>52694767.530000001</c:v>
                </c:pt>
                <c:pt idx="6">
                  <c:v>51582810.310000002</c:v>
                </c:pt>
                <c:pt idx="7">
                  <c:v>42388352.229999997</c:v>
                </c:pt>
                <c:pt idx="8">
                  <c:v>9172669.3699999992</c:v>
                </c:pt>
                <c:pt idx="9">
                  <c:v>4229918.4499997878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1-4273-B9C1-0CDF6401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87800896"/>
        <c:axId val="687802336"/>
      </c:barChart>
      <c:lineChart>
        <c:grouping val="standard"/>
        <c:varyColors val="0"/>
        <c:ser>
          <c:idx val="1"/>
          <c:order val="1"/>
          <c:tx>
            <c:v>Heat output (GWh)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tech'!$F$35:$F$44</c:f>
              <c:numCache>
                <c:formatCode>General</c:formatCode>
                <c:ptCount val="10"/>
                <c:pt idx="0">
                  <c:v>74.92</c:v>
                </c:pt>
                <c:pt idx="1">
                  <c:v>377.12</c:v>
                </c:pt>
                <c:pt idx="2">
                  <c:v>448.77</c:v>
                </c:pt>
                <c:pt idx="3">
                  <c:v>448.3</c:v>
                </c:pt>
                <c:pt idx="4">
                  <c:v>452.29</c:v>
                </c:pt>
                <c:pt idx="5">
                  <c:v>473.14</c:v>
                </c:pt>
                <c:pt idx="6">
                  <c:v>453.36</c:v>
                </c:pt>
                <c:pt idx="7">
                  <c:v>388.32</c:v>
                </c:pt>
                <c:pt idx="8">
                  <c:v>119.93</c:v>
                </c:pt>
                <c:pt idx="9" formatCode="0.00">
                  <c:v>54.466632750000002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1-4273-B9C1-0CDF6401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667727"/>
        <c:axId val="546313840"/>
      </c:lineChart>
      <c:catAx>
        <c:axId val="6878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87802336"/>
        <c:crosses val="autoZero"/>
        <c:auto val="1"/>
        <c:lblAlgn val="ctr"/>
        <c:lblOffset val="100"/>
        <c:noMultiLvlLbl val="0"/>
      </c:catAx>
      <c:valAx>
        <c:axId val="6878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_);[Red]\(&quot;£&quot;#,##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8780089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5463138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800" b="1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</a:t>
                </a:r>
                <a:r>
                  <a:rPr lang="en-GB" sz="800" b="1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output (GWh)</a:t>
                </a:r>
                <a:endParaRPr lang="en-GB" sz="8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52667727"/>
        <c:crosses val="max"/>
        <c:crossBetween val="between"/>
      </c:valAx>
      <c:catAx>
        <c:axId val="15526677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31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c)</a:t>
            </a:r>
            <a:r>
              <a:rPr lang="en-GB" sz="9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GSHP</a:t>
            </a:r>
            <a:endParaRPr lang="en-GB" sz="9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Payments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tech'!$G$35:$G$44</c:f>
              <c:numCache>
                <c:formatCode>"£"#,##0.00_);[Red]\("£"#,##0.00\)</c:formatCode>
                <c:ptCount val="10"/>
                <c:pt idx="0">
                  <c:v>4278918.45</c:v>
                </c:pt>
                <c:pt idx="1">
                  <c:v>17681220.420000002</c:v>
                </c:pt>
                <c:pt idx="2">
                  <c:v>23795407.77</c:v>
                </c:pt>
                <c:pt idx="3">
                  <c:v>29387301.960000001</c:v>
                </c:pt>
                <c:pt idx="4">
                  <c:v>34320265.590000004</c:v>
                </c:pt>
                <c:pt idx="5">
                  <c:v>39307637.770000003</c:v>
                </c:pt>
                <c:pt idx="6">
                  <c:v>42203523.140000001</c:v>
                </c:pt>
                <c:pt idx="7">
                  <c:v>42487243.049999997</c:v>
                </c:pt>
                <c:pt idx="8">
                  <c:v>40520165.090000004</c:v>
                </c:pt>
                <c:pt idx="9">
                  <c:v>36548108.140000559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B-4EAB-8D1C-8E68BA2CD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40095296"/>
        <c:axId val="540096256"/>
      </c:barChart>
      <c:lineChart>
        <c:grouping val="standard"/>
        <c:varyColors val="0"/>
        <c:ser>
          <c:idx val="1"/>
          <c:order val="1"/>
          <c:tx>
            <c:v>Heat output (GWh)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tech'!$H$35:$H$44</c:f>
              <c:numCache>
                <c:formatCode>0.00</c:formatCode>
                <c:ptCount val="10"/>
                <c:pt idx="0">
                  <c:v>23.4</c:v>
                </c:pt>
                <c:pt idx="1">
                  <c:v>98</c:v>
                </c:pt>
                <c:pt idx="2">
                  <c:v>129.81</c:v>
                </c:pt>
                <c:pt idx="3">
                  <c:v>155.86000000000001</c:v>
                </c:pt>
                <c:pt idx="4">
                  <c:v>175.16</c:v>
                </c:pt>
                <c:pt idx="5">
                  <c:v>194.04</c:v>
                </c:pt>
                <c:pt idx="6">
                  <c:v>203.61</c:v>
                </c:pt>
                <c:pt idx="7">
                  <c:v>203.12</c:v>
                </c:pt>
                <c:pt idx="8">
                  <c:v>184.15</c:v>
                </c:pt>
                <c:pt idx="9">
                  <c:v>151.1002193250049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B-4EAB-8D1C-8E68BA2CD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281040"/>
        <c:axId val="546280560"/>
      </c:lineChart>
      <c:catAx>
        <c:axId val="5400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40096256"/>
        <c:crosses val="autoZero"/>
        <c:auto val="1"/>
        <c:lblAlgn val="ctr"/>
        <c:lblOffset val="100"/>
        <c:noMultiLvlLbl val="0"/>
      </c:catAx>
      <c:valAx>
        <c:axId val="5400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_);[Red]\(&quot;£&quot;#,##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4009529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546280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800" b="1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</a:t>
                </a:r>
                <a:r>
                  <a:rPr lang="en-GB" sz="800" b="1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output (GWh)</a:t>
                </a:r>
                <a:endParaRPr lang="en-GB" sz="8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46281040"/>
        <c:crosses val="max"/>
        <c:crossBetween val="between"/>
      </c:valAx>
      <c:catAx>
        <c:axId val="54628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28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d)</a:t>
            </a:r>
            <a:r>
              <a:rPr lang="en-GB" sz="9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Solar thermal</a:t>
            </a:r>
            <a:endParaRPr lang="en-GB" sz="9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Payments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tech'!$I$35:$I$44</c:f>
              <c:numCache>
                <c:formatCode>"£"#,##0.00_);[Red]\("£"#,##0.00\)</c:formatCode>
                <c:ptCount val="10"/>
                <c:pt idx="0">
                  <c:v>546659.27</c:v>
                </c:pt>
                <c:pt idx="1">
                  <c:v>1828246.59</c:v>
                </c:pt>
                <c:pt idx="2">
                  <c:v>2149162.77</c:v>
                </c:pt>
                <c:pt idx="3">
                  <c:v>2365165.0699999998</c:v>
                </c:pt>
                <c:pt idx="4">
                  <c:v>2559535.4700000002</c:v>
                </c:pt>
                <c:pt idx="5">
                  <c:v>2691956.96</c:v>
                </c:pt>
                <c:pt idx="6">
                  <c:v>2712206.3</c:v>
                </c:pt>
                <c:pt idx="7">
                  <c:v>2269011.5099999998</c:v>
                </c:pt>
                <c:pt idx="8">
                  <c:v>1223853.04</c:v>
                </c:pt>
                <c:pt idx="9">
                  <c:v>810591.87000000151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D-4B78-B8BE-DE50749D9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06074944"/>
        <c:axId val="606073984"/>
      </c:barChart>
      <c:lineChart>
        <c:grouping val="standard"/>
        <c:varyColors val="0"/>
        <c:ser>
          <c:idx val="1"/>
          <c:order val="1"/>
          <c:tx>
            <c:v>Heat output (GWh)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cat>
            <c:strRef>
              <c:f>'Fig3.4 Annual heat gen. by tech'!$B$35:$B$44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'Fig3.4 Annual heat gen. by tech'!$J$35:$J$44</c:f>
              <c:numCache>
                <c:formatCode>0.00</c:formatCode>
                <c:ptCount val="10"/>
                <c:pt idx="0">
                  <c:v>3.07</c:v>
                </c:pt>
                <c:pt idx="1">
                  <c:v>10.4</c:v>
                </c:pt>
                <c:pt idx="2">
                  <c:v>11.95</c:v>
                </c:pt>
                <c:pt idx="3">
                  <c:v>12.77</c:v>
                </c:pt>
                <c:pt idx="4">
                  <c:v>13.29</c:v>
                </c:pt>
                <c:pt idx="5">
                  <c:v>13.57</c:v>
                </c:pt>
                <c:pt idx="6">
                  <c:v>13.36</c:v>
                </c:pt>
                <c:pt idx="7">
                  <c:v>11.03</c:v>
                </c:pt>
                <c:pt idx="8">
                  <c:v>5.51</c:v>
                </c:pt>
                <c:pt idx="9">
                  <c:v>3.3015932624999897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D-4B78-B8BE-DE50749D9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70496"/>
        <c:axId val="1572929439"/>
      </c:lineChart>
      <c:catAx>
        <c:axId val="6060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06073984"/>
        <c:crosses val="autoZero"/>
        <c:auto val="1"/>
        <c:lblAlgn val="ctr"/>
        <c:lblOffset val="100"/>
        <c:noMultiLvlLbl val="0"/>
      </c:catAx>
      <c:valAx>
        <c:axId val="6060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.0;[Red]\-&quot;£&quot;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0607494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5729294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800" b="1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</a:t>
                </a:r>
                <a:r>
                  <a:rPr lang="en-GB" sz="800" b="1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output (GWh)</a:t>
                </a:r>
                <a:endParaRPr lang="en-GB" sz="8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13370496"/>
        <c:crosses val="max"/>
        <c:crossBetween val="between"/>
      </c:valAx>
      <c:catAx>
        <c:axId val="6133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2929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Number of Non-Compliances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'Fig4.2 Top Five Non-Comp.'!$B$40:$B$44</c:f>
              <c:strCache>
                <c:ptCount val="5"/>
                <c:pt idx="0">
                  <c:v>Installation is not in working order (material)</c:v>
                </c:pt>
                <c:pt idx="1">
                  <c:v>Evidence not provided (material)</c:v>
                </c:pt>
                <c:pt idx="2">
                  <c:v>Evidence not provided (non-material)</c:v>
                </c:pt>
                <c:pt idx="3">
                  <c:v>Ineligible metering performance (non-material)</c:v>
                </c:pt>
                <c:pt idx="4">
                  <c:v>Metering required (material)</c:v>
                </c:pt>
              </c:strCache>
            </c:strRef>
          </c:cat>
          <c:val>
            <c:numRef>
              <c:f>'Fig4.2 Top Five Non-Comp.'!$C$40:$C$44</c:f>
              <c:numCache>
                <c:formatCode>General</c:formatCode>
                <c:ptCount val="5"/>
                <c:pt idx="0">
                  <c:v>20</c:v>
                </c:pt>
                <c:pt idx="1">
                  <c:v>17</c:v>
                </c:pt>
                <c:pt idx="2">
                  <c:v>14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1-4D38-AEFD-BAABD5A42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3371936"/>
        <c:axId val="613370976"/>
      </c:barChart>
      <c:lineChart>
        <c:grouping val="standard"/>
        <c:varyColors val="0"/>
        <c:ser>
          <c:idx val="1"/>
          <c:order val="1"/>
          <c:tx>
            <c:strRef>
              <c:f>'Fig4.2 Top Five Non-Comp.'!$E$39</c:f>
              <c:strCache>
                <c:ptCount val="1"/>
                <c:pt idx="0">
                  <c:v>Cumulative % of all non-compliances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 cap="rnd">
                <a:solidFill>
                  <a:srgbClr val="F46A2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7383193072928989E-2"/>
                  <c:y val="1.8786695075173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F1-4D38-AEFD-BAABD5A4256A}"/>
                </c:ext>
              </c:extLst>
            </c:dLbl>
            <c:dLbl>
              <c:idx val="1"/>
              <c:layout>
                <c:manualLayout>
                  <c:x val="2.5557646868067056E-2"/>
                  <c:y val="3.7573390150347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F1-4D38-AEFD-BAABD5A4256A}"/>
                </c:ext>
              </c:extLst>
            </c:dLbl>
            <c:dLbl>
              <c:idx val="2"/>
              <c:layout>
                <c:manualLayout>
                  <c:x val="-4.7464201326410251E-2"/>
                  <c:y val="-5.0097853533797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F1-4D38-AEFD-BAABD5A4256A}"/>
                </c:ext>
              </c:extLst>
            </c:dLbl>
            <c:dLbl>
              <c:idx val="3"/>
              <c:layout>
                <c:manualLayout>
                  <c:x val="-5.294083994099618E-2"/>
                  <c:y val="-3.444227430448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F1-4D38-AEFD-BAABD5A4256A}"/>
                </c:ext>
              </c:extLst>
            </c:dLbl>
            <c:dLbl>
              <c:idx val="4"/>
              <c:layout>
                <c:manualLayout>
                  <c:x val="-4.7464201326410251E-2"/>
                  <c:y val="-3.4442274304485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F1-4D38-AEFD-BAABD5A42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'Fig4.2 Top Five Non-Comp.'!$E$40:$E$44</c:f>
              <c:numCache>
                <c:formatCode>0.00%</c:formatCode>
                <c:ptCount val="5"/>
                <c:pt idx="0">
                  <c:v>0.18018018018018017</c:v>
                </c:pt>
                <c:pt idx="1">
                  <c:v>0.33333333333333331</c:v>
                </c:pt>
                <c:pt idx="2">
                  <c:v>0.45945945945945943</c:v>
                </c:pt>
                <c:pt idx="3">
                  <c:v>0.57657657657657657</c:v>
                </c:pt>
                <c:pt idx="4">
                  <c:v>0.67567567567567566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1-4D38-AEFD-BAABD5A42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6847"/>
        <c:axId val="732128767"/>
      </c:lineChart>
      <c:catAx>
        <c:axId val="61337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13370976"/>
        <c:crosses val="autoZero"/>
        <c:auto val="1"/>
        <c:lblAlgn val="ctr"/>
        <c:lblOffset val="100"/>
        <c:noMultiLvlLbl val="0"/>
      </c:catAx>
      <c:valAx>
        <c:axId val="61337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13371936"/>
        <c:crosses val="autoZero"/>
        <c:crossBetween val="between"/>
      </c:valAx>
      <c:valAx>
        <c:axId val="732128767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32126847"/>
        <c:crosses val="max"/>
        <c:crossBetween val="between"/>
      </c:valAx>
      <c:catAx>
        <c:axId val="732126847"/>
        <c:scaling>
          <c:orientation val="minMax"/>
        </c:scaling>
        <c:delete val="1"/>
        <c:axPos val="b"/>
        <c:majorTickMark val="out"/>
        <c:minorTickMark val="none"/>
        <c:tickLblPos val="nextTo"/>
        <c:crossAx val="7321287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1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a)</a:t>
            </a:r>
            <a:r>
              <a:rPr lang="en-GB" sz="11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ASHP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Annual accreditations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5454545454545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46-4D73-85CB-F9BE9E74B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Tech'!$C$54:$C$63</c:f>
              <c:numCache>
                <c:formatCode>#,##0</c:formatCode>
                <c:ptCount val="10"/>
                <c:pt idx="0">
                  <c:v>12042</c:v>
                </c:pt>
                <c:pt idx="1">
                  <c:v>8554</c:v>
                </c:pt>
                <c:pt idx="2">
                  <c:v>4730</c:v>
                </c:pt>
                <c:pt idx="3">
                  <c:v>5146</c:v>
                </c:pt>
                <c:pt idx="4">
                  <c:v>5319</c:v>
                </c:pt>
                <c:pt idx="5">
                  <c:v>10017</c:v>
                </c:pt>
                <c:pt idx="6">
                  <c:v>9322</c:v>
                </c:pt>
                <c:pt idx="7">
                  <c:v>20904</c:v>
                </c:pt>
                <c:pt idx="8">
                  <c:v>3974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6-4D73-85CB-F9BE9E74B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2584031"/>
        <c:axId val="1842603711"/>
      </c:barChart>
      <c:lineChart>
        <c:grouping val="standard"/>
        <c:varyColors val="0"/>
        <c:ser>
          <c:idx val="1"/>
          <c:order val="1"/>
          <c:tx>
            <c:v>Cumulative total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2654597907168162E-2"/>
                  <c:y val="0.1718853893263341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728710159521215"/>
                      <c:h val="8.222052104598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C46-4D73-85CB-F9BE9E74B1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Tech'!$C$40:$C$49</c:f>
              <c:numCache>
                <c:formatCode>#,##0</c:formatCode>
                <c:ptCount val="10"/>
                <c:pt idx="0">
                  <c:v>12042</c:v>
                </c:pt>
                <c:pt idx="1">
                  <c:v>20596</c:v>
                </c:pt>
                <c:pt idx="2">
                  <c:v>25326</c:v>
                </c:pt>
                <c:pt idx="3">
                  <c:v>30472</c:v>
                </c:pt>
                <c:pt idx="4">
                  <c:v>35791</c:v>
                </c:pt>
                <c:pt idx="5">
                  <c:v>45808</c:v>
                </c:pt>
                <c:pt idx="6">
                  <c:v>55130</c:v>
                </c:pt>
                <c:pt idx="7">
                  <c:v>76034</c:v>
                </c:pt>
                <c:pt idx="8">
                  <c:v>80008</c:v>
                </c:pt>
                <c:pt idx="9">
                  <c:v>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6-4D73-85CB-F9BE9E74B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584031"/>
        <c:axId val="1842603711"/>
      </c:lineChart>
      <c:catAx>
        <c:axId val="1842584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842603711"/>
        <c:crosses val="autoZero"/>
        <c:auto val="1"/>
        <c:lblAlgn val="ctr"/>
        <c:lblOffset val="100"/>
        <c:noMultiLvlLbl val="0"/>
      </c:catAx>
      <c:valAx>
        <c:axId val="184260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84258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1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b)</a:t>
            </a:r>
            <a:r>
              <a:rPr lang="en-GB" sz="11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Biomass</a:t>
            </a:r>
            <a:endParaRPr lang="en-GB" sz="11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Annual accreditations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265284423179162E-3"/>
                  <c:y val="-6.1728395061728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25-4354-8AEE-6702C9364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Tech'!$D$54:$D$63</c:f>
              <c:numCache>
                <c:formatCode>#,##0</c:formatCode>
                <c:ptCount val="10"/>
                <c:pt idx="0">
                  <c:v>7248</c:v>
                </c:pt>
                <c:pt idx="1">
                  <c:v>3533</c:v>
                </c:pt>
                <c:pt idx="2">
                  <c:v>728</c:v>
                </c:pt>
                <c:pt idx="3">
                  <c:v>375</c:v>
                </c:pt>
                <c:pt idx="4">
                  <c:v>284</c:v>
                </c:pt>
                <c:pt idx="5">
                  <c:v>287</c:v>
                </c:pt>
                <c:pt idx="6">
                  <c:v>220</c:v>
                </c:pt>
                <c:pt idx="7">
                  <c:v>440</c:v>
                </c:pt>
                <c:pt idx="8">
                  <c:v>123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5-4354-8AEE-6702C936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9405471"/>
        <c:axId val="279405951"/>
      </c:barChart>
      <c:lineChart>
        <c:grouping val="standard"/>
        <c:varyColors val="0"/>
        <c:ser>
          <c:idx val="1"/>
          <c:order val="1"/>
          <c:tx>
            <c:v>Cumulative total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"/>
                  <c:y val="0.1121212121212121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B825-4354-8AEE-6702C93641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Tech'!$D$40:$D$49</c:f>
              <c:numCache>
                <c:formatCode>#,##0</c:formatCode>
                <c:ptCount val="10"/>
                <c:pt idx="0">
                  <c:v>7248</c:v>
                </c:pt>
                <c:pt idx="1">
                  <c:v>10781</c:v>
                </c:pt>
                <c:pt idx="2">
                  <c:v>11509</c:v>
                </c:pt>
                <c:pt idx="3">
                  <c:v>11884</c:v>
                </c:pt>
                <c:pt idx="4">
                  <c:v>12168</c:v>
                </c:pt>
                <c:pt idx="5">
                  <c:v>12455</c:v>
                </c:pt>
                <c:pt idx="6">
                  <c:v>12675</c:v>
                </c:pt>
                <c:pt idx="7">
                  <c:v>13115</c:v>
                </c:pt>
                <c:pt idx="8">
                  <c:v>13238</c:v>
                </c:pt>
                <c:pt idx="9">
                  <c:v>13239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5-4354-8AEE-6702C936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05471"/>
        <c:axId val="279405951"/>
      </c:lineChart>
      <c:catAx>
        <c:axId val="2794054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79405951"/>
        <c:crosses val="autoZero"/>
        <c:auto val="1"/>
        <c:lblAlgn val="ctr"/>
        <c:lblOffset val="100"/>
        <c:noMultiLvlLbl val="0"/>
      </c:catAx>
      <c:valAx>
        <c:axId val="27940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7940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1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c)</a:t>
            </a:r>
            <a:r>
              <a:rPr lang="en-GB" sz="1100" b="1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GSHP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Annual accreditations</c:v>
          </c:tx>
          <c:spPr>
            <a:solidFill>
              <a:srgbClr val="12436D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08641900300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65-479F-800D-A8030CB04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Tech'!$E$54:$E$63</c:f>
              <c:numCache>
                <c:formatCode>#,##0</c:formatCode>
                <c:ptCount val="10"/>
                <c:pt idx="0">
                  <c:v>4034</c:v>
                </c:pt>
                <c:pt idx="1">
                  <c:v>2653</c:v>
                </c:pt>
                <c:pt idx="2">
                  <c:v>1191</c:v>
                </c:pt>
                <c:pt idx="3">
                  <c:v>973</c:v>
                </c:pt>
                <c:pt idx="4">
                  <c:v>897</c:v>
                </c:pt>
                <c:pt idx="5">
                  <c:v>1098</c:v>
                </c:pt>
                <c:pt idx="6">
                  <c:v>1108</c:v>
                </c:pt>
                <c:pt idx="7">
                  <c:v>2543</c:v>
                </c:pt>
                <c:pt idx="8">
                  <c:v>1171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5-479F-800D-A8030CB0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5951375"/>
        <c:axId val="455950895"/>
      </c:barChart>
      <c:lineChart>
        <c:grouping val="standard"/>
        <c:varyColors val="0"/>
        <c:ser>
          <c:idx val="1"/>
          <c:order val="1"/>
          <c:tx>
            <c:v>Cumulative total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3839650181127245E-2"/>
                  <c:y val="0.15538710134463368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D65-479F-800D-A8030CB04F4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Tech'!$E$40:$E$49</c:f>
              <c:numCache>
                <c:formatCode>#,##0</c:formatCode>
                <c:ptCount val="10"/>
                <c:pt idx="0">
                  <c:v>4034</c:v>
                </c:pt>
                <c:pt idx="1">
                  <c:v>6687</c:v>
                </c:pt>
                <c:pt idx="2">
                  <c:v>7878</c:v>
                </c:pt>
                <c:pt idx="3">
                  <c:v>8851</c:v>
                </c:pt>
                <c:pt idx="4">
                  <c:v>9748</c:v>
                </c:pt>
                <c:pt idx="5">
                  <c:v>10846</c:v>
                </c:pt>
                <c:pt idx="6">
                  <c:v>11954</c:v>
                </c:pt>
                <c:pt idx="7">
                  <c:v>14497</c:v>
                </c:pt>
                <c:pt idx="8">
                  <c:v>15668</c:v>
                </c:pt>
                <c:pt idx="9">
                  <c:v>15674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5-479F-800D-A8030CB0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51375"/>
        <c:axId val="455950895"/>
      </c:lineChart>
      <c:catAx>
        <c:axId val="455951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55950895"/>
        <c:crosses val="autoZero"/>
        <c:auto val="1"/>
        <c:lblAlgn val="ctr"/>
        <c:lblOffset val="100"/>
        <c:noMultiLvlLbl val="0"/>
      </c:catAx>
      <c:valAx>
        <c:axId val="45595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5595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d)</a:t>
            </a:r>
            <a:r>
              <a:rPr lang="en-GB" sz="1100" b="1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Solar thermal</a:t>
            </a:r>
            <a:endParaRPr lang="en-GB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Annual accreditations</c:v>
          </c:tx>
          <c:spPr>
            <a:solidFill>
              <a:srgbClr val="1243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2436D"/>
              </a:solidFill>
              <a:ln w="317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6-4CF0-A0F0-EBA319D54BD7}"/>
              </c:ext>
            </c:extLst>
          </c:dPt>
          <c:dLbls>
            <c:dLbl>
              <c:idx val="0"/>
              <c:layout>
                <c:manualLayout>
                  <c:x val="0"/>
                  <c:y val="-5.2469135802469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96-4CF0-A0F0-EBA319D54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Tech'!$F$54:$F$63</c:f>
              <c:numCache>
                <c:formatCode>#,##0</c:formatCode>
                <c:ptCount val="10"/>
                <c:pt idx="0">
                  <c:v>5360</c:v>
                </c:pt>
                <c:pt idx="1">
                  <c:v>1841</c:v>
                </c:pt>
                <c:pt idx="2">
                  <c:v>675</c:v>
                </c:pt>
                <c:pt idx="3">
                  <c:v>601</c:v>
                </c:pt>
                <c:pt idx="4">
                  <c:v>381</c:v>
                </c:pt>
                <c:pt idx="5">
                  <c:v>287</c:v>
                </c:pt>
                <c:pt idx="6">
                  <c:v>225</c:v>
                </c:pt>
                <c:pt idx="7">
                  <c:v>376</c:v>
                </c:pt>
                <c:pt idx="8">
                  <c:v>82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6-4CF0-A0F0-EBA319D54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9403071"/>
        <c:axId val="279425631"/>
      </c:barChart>
      <c:lineChart>
        <c:grouping val="standard"/>
        <c:varyColors val="0"/>
        <c:ser>
          <c:idx val="1"/>
          <c:order val="1"/>
          <c:tx>
            <c:v>Cumulative total</c:v>
          </c:tx>
          <c:spPr>
            <a:ln w="28575" cap="rnd">
              <a:solidFill>
                <a:srgbClr val="F46A25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6.6487935656836458E-2"/>
                  <c:y val="8.484848484848485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496-4CF0-A0F0-EBA319D54BD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'Fig2.3 Annual &amp; Cumulative Tech'!$F$40:$F$49</c:f>
              <c:numCache>
                <c:formatCode>#,##0</c:formatCode>
                <c:ptCount val="10"/>
                <c:pt idx="0">
                  <c:v>5360</c:v>
                </c:pt>
                <c:pt idx="1">
                  <c:v>7201</c:v>
                </c:pt>
                <c:pt idx="2">
                  <c:v>7876</c:v>
                </c:pt>
                <c:pt idx="3">
                  <c:v>8477</c:v>
                </c:pt>
                <c:pt idx="4">
                  <c:v>8858</c:v>
                </c:pt>
                <c:pt idx="5">
                  <c:v>9145</c:v>
                </c:pt>
                <c:pt idx="6">
                  <c:v>9370</c:v>
                </c:pt>
                <c:pt idx="7">
                  <c:v>9746</c:v>
                </c:pt>
                <c:pt idx="8">
                  <c:v>9828</c:v>
                </c:pt>
                <c:pt idx="9">
                  <c:v>9828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6-4CF0-A0F0-EBA319D54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03071"/>
        <c:axId val="279425631"/>
      </c:lineChart>
      <c:catAx>
        <c:axId val="279403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79425631"/>
        <c:crosses val="autoZero"/>
        <c:auto val="1"/>
        <c:lblAlgn val="ctr"/>
        <c:lblOffset val="100"/>
        <c:noMultiLvlLbl val="0"/>
      </c:catAx>
      <c:valAx>
        <c:axId val="27942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79403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v>ASHP</c:v>
          </c:tx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7"/>
              <c:layout>
                <c:manualLayout>
                  <c:x val="-0.25806451612903231"/>
                  <c:y val="6.841046277665988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C8D-43AD-B76F-7893976C61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'Fig2.4 Accreds. by Tech &amp; Year'!$C$34:$C$43</c:f>
              <c:numCache>
                <c:formatCode>#,##0</c:formatCode>
                <c:ptCount val="10"/>
                <c:pt idx="0">
                  <c:v>12042</c:v>
                </c:pt>
                <c:pt idx="1">
                  <c:v>8554</c:v>
                </c:pt>
                <c:pt idx="2">
                  <c:v>4730</c:v>
                </c:pt>
                <c:pt idx="3">
                  <c:v>5146</c:v>
                </c:pt>
                <c:pt idx="4">
                  <c:v>5319</c:v>
                </c:pt>
                <c:pt idx="5">
                  <c:v>10017</c:v>
                </c:pt>
                <c:pt idx="6">
                  <c:v>9322</c:v>
                </c:pt>
                <c:pt idx="7">
                  <c:v>20904</c:v>
                </c:pt>
                <c:pt idx="8">
                  <c:v>3974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D-43AD-B76F-7893976C6158}"/>
            </c:ext>
          </c:extLst>
        </c:ser>
        <c:ser>
          <c:idx val="1"/>
          <c:order val="1"/>
          <c:tx>
            <c:v>Biomass</c:v>
          </c:tx>
          <c:spPr>
            <a:solidFill>
              <a:srgbClr val="28A197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-0.37480798771121354"/>
                  <c:y val="0.1770623742454727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8D-43AD-B76F-7893976C6158}"/>
                </c:ext>
              </c:extLst>
            </c:dLbl>
            <c:dLbl>
              <c:idx val="6"/>
              <c:layout>
                <c:manualLayout>
                  <c:x val="-0.50179211469534046"/>
                  <c:y val="0.2293762575452716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8D-43AD-B76F-7893976C61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'Fig2.4 Accreds. by Tech &amp; Year'!$D$34:$D$43</c:f>
              <c:numCache>
                <c:formatCode>#,##0</c:formatCode>
                <c:ptCount val="10"/>
                <c:pt idx="0">
                  <c:v>7248</c:v>
                </c:pt>
                <c:pt idx="1">
                  <c:v>3533</c:v>
                </c:pt>
                <c:pt idx="2">
                  <c:v>728</c:v>
                </c:pt>
                <c:pt idx="3">
                  <c:v>375</c:v>
                </c:pt>
                <c:pt idx="4">
                  <c:v>284</c:v>
                </c:pt>
                <c:pt idx="5">
                  <c:v>287</c:v>
                </c:pt>
                <c:pt idx="6">
                  <c:v>220</c:v>
                </c:pt>
                <c:pt idx="7">
                  <c:v>440</c:v>
                </c:pt>
                <c:pt idx="8">
                  <c:v>123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8D-43AD-B76F-7893976C6158}"/>
            </c:ext>
          </c:extLst>
        </c:ser>
        <c:ser>
          <c:idx val="2"/>
          <c:order val="2"/>
          <c:tx>
            <c:v>GSHP</c:v>
          </c:tx>
          <c:spPr>
            <a:solidFill>
              <a:srgbClr val="801650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-0.24167946748591909"/>
                  <c:y val="6.036217303822935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8D-43AD-B76F-7893976C6158}"/>
                </c:ext>
              </c:extLst>
            </c:dLbl>
            <c:dLbl>
              <c:idx val="1"/>
              <c:layout>
                <c:manualLayout>
                  <c:x val="5.5555555555554534E-3"/>
                  <c:y val="3.240740740740740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8D-43AD-B76F-7893976C61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'Fig2.4 Accreds. by Tech &amp; Year'!$E$34:$E$43</c:f>
              <c:numCache>
                <c:formatCode>#,##0</c:formatCode>
                <c:ptCount val="10"/>
                <c:pt idx="0">
                  <c:v>4034</c:v>
                </c:pt>
                <c:pt idx="1">
                  <c:v>2653</c:v>
                </c:pt>
                <c:pt idx="2">
                  <c:v>1191</c:v>
                </c:pt>
                <c:pt idx="3">
                  <c:v>973</c:v>
                </c:pt>
                <c:pt idx="4">
                  <c:v>897</c:v>
                </c:pt>
                <c:pt idx="5">
                  <c:v>1098</c:v>
                </c:pt>
                <c:pt idx="6">
                  <c:v>1108</c:v>
                </c:pt>
                <c:pt idx="7">
                  <c:v>2543</c:v>
                </c:pt>
                <c:pt idx="8">
                  <c:v>1171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C8D-43AD-B76F-7893976C6158}"/>
            </c:ext>
          </c:extLst>
        </c:ser>
        <c:ser>
          <c:idx val="3"/>
          <c:order val="3"/>
          <c:tx>
            <c:v>Solar thermal</c:v>
          </c:tx>
          <c:spPr>
            <a:solidFill>
              <a:srgbClr val="F46A25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C8D-43AD-B76F-7893976C61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8D-43AD-B76F-7893976C61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C8D-43AD-B76F-7893976C61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C8D-43AD-B76F-7893976C61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8D-43AD-B76F-7893976C61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8D-43AD-B76F-7893976C6158}"/>
                </c:ext>
              </c:extLst>
            </c:dLbl>
            <c:dLbl>
              <c:idx val="6"/>
              <c:layout>
                <c:manualLayout>
                  <c:x val="-0.50998463901689706"/>
                  <c:y val="2.816901408450703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F-FC8D-43AD-B76F-7893976C61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8D-43AD-B76F-7893976C61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8D-43AD-B76F-7893976C61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C8D-43AD-B76F-7893976C61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Lit>
              <c:ptCount val="10"/>
              <c:pt idx="0">
                <c:v>SY1</c:v>
              </c:pt>
              <c:pt idx="1">
                <c:v>SY2 </c:v>
              </c:pt>
              <c:pt idx="2">
                <c:v>SY3</c:v>
              </c:pt>
              <c:pt idx="3">
                <c:v>SY4</c:v>
              </c:pt>
              <c:pt idx="4">
                <c:v>SY5</c:v>
              </c:pt>
              <c:pt idx="5">
                <c:v>SY6</c:v>
              </c:pt>
              <c:pt idx="6">
                <c:v>SY7</c:v>
              </c:pt>
              <c:pt idx="7">
                <c:v>SY8</c:v>
              </c:pt>
              <c:pt idx="8">
                <c:v>SY9</c:v>
              </c:pt>
              <c:pt idx="9">
                <c:v>SY10</c:v>
              </c:pt>
            </c:strLit>
          </c:cat>
          <c:val>
            <c:numRef>
              <c:f>'Fig2.4 Accreds. by Tech &amp; Year'!$F$34:$F$43</c:f>
              <c:numCache>
                <c:formatCode>#,##0</c:formatCode>
                <c:ptCount val="10"/>
                <c:pt idx="0">
                  <c:v>5360</c:v>
                </c:pt>
                <c:pt idx="1">
                  <c:v>1841</c:v>
                </c:pt>
                <c:pt idx="2">
                  <c:v>675</c:v>
                </c:pt>
                <c:pt idx="3">
                  <c:v>601</c:v>
                </c:pt>
                <c:pt idx="4">
                  <c:v>381</c:v>
                </c:pt>
                <c:pt idx="5">
                  <c:v>287</c:v>
                </c:pt>
                <c:pt idx="6">
                  <c:v>225</c:v>
                </c:pt>
                <c:pt idx="7">
                  <c:v>376</c:v>
                </c:pt>
                <c:pt idx="8">
                  <c:v>82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C8D-43AD-B76F-7893976C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68672"/>
        <c:axId val="475576960"/>
      </c:areaChart>
      <c:catAx>
        <c:axId val="4806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5576960"/>
        <c:crosses val="autoZero"/>
        <c:auto val="1"/>
        <c:lblAlgn val="ctr"/>
        <c:lblOffset val="100"/>
        <c:noMultiLvlLbl val="0"/>
      </c:catAx>
      <c:valAx>
        <c:axId val="47557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8066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England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3B-4154-B4FE-5635BE1E989A}"/>
              </c:ext>
            </c:extLst>
          </c:dPt>
          <c:dPt>
            <c:idx val="1"/>
            <c:bubble3D val="0"/>
            <c:spPr>
              <a:solidFill>
                <a:srgbClr val="28A197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3B-4154-B4FE-5635BE1E989A}"/>
              </c:ext>
            </c:extLst>
          </c:dPt>
          <c:dPt>
            <c:idx val="2"/>
            <c:bubble3D val="0"/>
            <c:spPr>
              <a:solidFill>
                <a:srgbClr val="80165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3B-4154-B4FE-5635BE1E989A}"/>
              </c:ext>
            </c:extLst>
          </c:dPt>
          <c:dPt>
            <c:idx val="3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3B-4154-B4FE-5635BE1E989A}"/>
              </c:ext>
            </c:extLst>
          </c:dPt>
          <c:dLbls>
            <c:dLbl>
              <c:idx val="0"/>
              <c:layout>
                <c:manualLayout>
                  <c:x val="-0.2364779773257587"/>
                  <c:y val="-0.1166645860660283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3B-4154-B4FE-5635BE1E989A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30882672694452"/>
                      <c:h val="0.16407445792421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33B-4154-B4FE-5635BE1E989A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3B-4154-B4FE-5635BE1E989A}"/>
                </c:ext>
              </c:extLst>
            </c:dLbl>
            <c:dLbl>
              <c:idx val="3"/>
              <c:layout>
                <c:manualLayout>
                  <c:x val="-5.8253413613008578E-2"/>
                  <c:y val="4.36236057992746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744393094118964"/>
                      <c:h val="0.14959201312938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33B-4154-B4FE-5635BE1E98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'Fig2.7 Total by Tech &amp; Country'!$C$31:$F$31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'Fig2.7 Total by Tech &amp; Country'!$C$32:$F$32</c:f>
              <c:numCache>
                <c:formatCode>#,##0</c:formatCode>
                <c:ptCount val="4"/>
                <c:pt idx="0">
                  <c:v>61491</c:v>
                </c:pt>
                <c:pt idx="1">
                  <c:v>8025</c:v>
                </c:pt>
                <c:pt idx="2">
                  <c:v>12150</c:v>
                </c:pt>
                <c:pt idx="3">
                  <c:v>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3B-4154-B4FE-5635BE1E98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0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12436D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2C0-480D-9423-458E16B2AF5F}"/>
              </c:ext>
            </c:extLst>
          </c:dPt>
          <c:dPt>
            <c:idx val="1"/>
            <c:bubble3D val="0"/>
            <c:spPr>
              <a:solidFill>
                <a:srgbClr val="28A197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2C0-480D-9423-458E16B2AF5F}"/>
              </c:ext>
            </c:extLst>
          </c:dPt>
          <c:dPt>
            <c:idx val="2"/>
            <c:bubble3D val="0"/>
            <c:spPr>
              <a:solidFill>
                <a:srgbClr val="80165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2C0-480D-9423-458E16B2AF5F}"/>
              </c:ext>
            </c:extLst>
          </c:dPt>
          <c:dPt>
            <c:idx val="3"/>
            <c:bubble3D val="0"/>
            <c:spPr>
              <a:solidFill>
                <a:srgbClr val="F46A2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2C0-480D-9423-458E16B2AF5F}"/>
              </c:ext>
            </c:extLst>
          </c:dPt>
          <c:dLbls>
            <c:dLbl>
              <c:idx val="0"/>
              <c:layout>
                <c:manualLayout>
                  <c:x val="-0.1427233747156342"/>
                  <c:y val="-1.874344593236750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C0-480D-9423-458E16B2AF5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C01C8F5-C795-4358-9C58-0F8CFDFD5B05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7301F174-6040-494C-9C1F-9B66A2550547}" type="PERCENTAGE">
                      <a:rPr lang="en-US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25448150756693"/>
                      <c:h val="0.149304127007325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2C0-480D-9423-458E16B2AF5F}"/>
                </c:ext>
              </c:extLst>
            </c:dLbl>
            <c:dLbl>
              <c:idx val="2"/>
              <c:layout>
                <c:manualLayout>
                  <c:x val="0.11813537856644407"/>
                  <c:y val="2.975172187003306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C0-480D-9423-458E16B2AF5F}"/>
                </c:ext>
              </c:extLst>
            </c:dLbl>
            <c:dLbl>
              <c:idx val="3"/>
              <c:layout>
                <c:manualLayout>
                  <c:x val="1.8783633329026744E-2"/>
                  <c:y val="-4.0853535999415495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560212240051092"/>
                      <c:h val="0.12482598607888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02C0-480D-9423-458E16B2AF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'Fig2.7 Total by Tech &amp; Country'!$C$31:$F$31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'Fig2.7 Total by Tech &amp; Country'!$C$33:$F$33</c:f>
              <c:numCache>
                <c:formatCode>#,##0</c:formatCode>
                <c:ptCount val="4"/>
                <c:pt idx="0">
                  <c:v>4392</c:v>
                </c:pt>
                <c:pt idx="1">
                  <c:v>1312</c:v>
                </c:pt>
                <c:pt idx="2">
                  <c:v>1563</c:v>
                </c:pt>
                <c:pt idx="3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C0-480D-9423-458E16B2AF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131971</xdr:colOff>
      <xdr:row>4</xdr:row>
      <xdr:rowOff>20682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538B3BD6-91A0-45AD-92C3-0D90A0342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496302</xdr:colOff>
      <xdr:row>4</xdr:row>
      <xdr:rowOff>7982</xdr:rowOff>
    </xdr:to>
    <xdr:pic>
      <xdr:nvPicPr>
        <xdr:cNvPr id="6" name="Picture 5" descr="image of the Ofgem logo" title="Ofgem logo">
          <a:extLst>
            <a:ext uri="{FF2B5EF4-FFF2-40B4-BE49-F238E27FC236}">
              <a16:creationId xmlns:a16="http://schemas.microsoft.com/office/drawing/2014/main" id="{41663C57-7221-4BC1-AFD1-51BFEA54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7907"/>
        </a:xfrm>
        <a:prstGeom prst="rect">
          <a:avLst/>
        </a:prstGeom>
      </xdr:spPr>
    </xdr:pic>
    <xdr:clientData/>
  </xdr:twoCellAnchor>
  <xdr:twoCellAnchor>
    <xdr:from>
      <xdr:col>1</xdr:col>
      <xdr:colOff>10584</xdr:colOff>
      <xdr:row>12</xdr:row>
      <xdr:rowOff>42333</xdr:rowOff>
    </xdr:from>
    <xdr:to>
      <xdr:col>3</xdr:col>
      <xdr:colOff>677334</xdr:colOff>
      <xdr:row>28</xdr:row>
      <xdr:rowOff>70933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93C11C-5B50-4B57-908C-314C011DFF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786342</xdr:colOff>
      <xdr:row>12</xdr:row>
      <xdr:rowOff>46566</xdr:rowOff>
    </xdr:from>
    <xdr:to>
      <xdr:col>5</xdr:col>
      <xdr:colOff>651933</xdr:colOff>
      <xdr:row>28</xdr:row>
      <xdr:rowOff>74083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A8E3F50-671B-4B9E-BF2E-A9AFE79D6F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1040342</xdr:colOff>
      <xdr:row>12</xdr:row>
      <xdr:rowOff>21166</xdr:rowOff>
    </xdr:from>
    <xdr:to>
      <xdr:col>8</xdr:col>
      <xdr:colOff>687917</xdr:colOff>
      <xdr:row>28</xdr:row>
      <xdr:rowOff>116417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ED0606-D643-47FB-A9E4-CAC8ACFED5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274052</xdr:colOff>
      <xdr:row>4</xdr:row>
      <xdr:rowOff>11157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7BD6E5F3-13D9-4EB4-8EB0-872AE1AE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1802" cy="65250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6</xdr:col>
      <xdr:colOff>615950</xdr:colOff>
      <xdr:row>36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D33034-9B1C-4F6A-A3EB-7671F453AE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369302</xdr:colOff>
      <xdr:row>4</xdr:row>
      <xdr:rowOff>271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3EE30CE6-D53F-4072-B40A-79C1D8A1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163286</xdr:rowOff>
    </xdr:from>
    <xdr:to>
      <xdr:col>5</xdr:col>
      <xdr:colOff>138974</xdr:colOff>
      <xdr:row>69</xdr:row>
      <xdr:rowOff>108857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4</xdr:col>
      <xdr:colOff>871114</xdr:colOff>
      <xdr:row>32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B04B5-4F88-47E3-B72C-368E1A5CAE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598015</xdr:colOff>
      <xdr:row>4</xdr:row>
      <xdr:rowOff>271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F383C89-CF56-4E45-B4B9-DE640CC3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5</xdr:col>
      <xdr:colOff>23812</xdr:colOff>
      <xdr:row>31</xdr:row>
      <xdr:rowOff>122237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E5569C-1568-48EB-CE7C-A7162110C3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1096377</xdr:colOff>
      <xdr:row>4</xdr:row>
      <xdr:rowOff>7982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D6FD5B30-A34C-411E-9AA8-2C85428D0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1</xdr:col>
      <xdr:colOff>23813</xdr:colOff>
      <xdr:row>11</xdr:row>
      <xdr:rowOff>142874</xdr:rowOff>
    </xdr:from>
    <xdr:to>
      <xdr:col>5</xdr:col>
      <xdr:colOff>378143</xdr:colOff>
      <xdr:row>30</xdr:row>
      <xdr:rowOff>152717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CCA470-B127-FA65-DBF2-375F756511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45452</xdr:colOff>
      <xdr:row>4</xdr:row>
      <xdr:rowOff>11157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36693E37-EEA1-4660-AC53-6DC14705B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130969</xdr:rowOff>
    </xdr:from>
    <xdr:to>
      <xdr:col>8</xdr:col>
      <xdr:colOff>160337</xdr:colOff>
      <xdr:row>35</xdr:row>
      <xdr:rowOff>35718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156D3-A8BB-477F-B80B-4006B91ECD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48627</xdr:colOff>
      <xdr:row>3</xdr:row>
      <xdr:rowOff>160382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BEEC95F4-CBFB-4C69-8B48-8860625CD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95250</xdr:rowOff>
    </xdr:from>
    <xdr:to>
      <xdr:col>6</xdr:col>
      <xdr:colOff>122192</xdr:colOff>
      <xdr:row>30</xdr:row>
      <xdr:rowOff>68035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2A7FC3-AB61-415F-9CCD-AF6CC72073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66883</xdr:colOff>
      <xdr:row>4</xdr:row>
      <xdr:rowOff>11157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752733D7-7BE7-45A5-8F42-9CB4961F4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7907"/>
        </a:xfrm>
        <a:prstGeom prst="rect">
          <a:avLst/>
        </a:prstGeom>
      </xdr:spPr>
    </xdr:pic>
    <xdr:clientData/>
  </xdr:twoCellAnchor>
  <xdr:twoCellAnchor>
    <xdr:from>
      <xdr:col>0</xdr:col>
      <xdr:colOff>194732</xdr:colOff>
      <xdr:row>12</xdr:row>
      <xdr:rowOff>0</xdr:rowOff>
    </xdr:from>
    <xdr:to>
      <xdr:col>6</xdr:col>
      <xdr:colOff>719666</xdr:colOff>
      <xdr:row>34</xdr:row>
      <xdr:rowOff>21167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CED111-4714-BB76-B443-0DA55FA13E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1200888</xdr:colOff>
      <xdr:row>3</xdr:row>
      <xdr:rowOff>160382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A484DFEA-68A1-41DF-BDCF-98C9CC1C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4</xdr:col>
      <xdr:colOff>2027237</xdr:colOff>
      <xdr:row>34</xdr:row>
      <xdr:rowOff>-1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D3C043-3F92-B146-1EE9-45509829C7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1161200</xdr:colOff>
      <xdr:row>3</xdr:row>
      <xdr:rowOff>160382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5E9B07A0-F458-4D9B-9A48-BEDC737DE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1719" cy="67473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4</xdr:col>
      <xdr:colOff>1131094</xdr:colOff>
      <xdr:row>31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E263DB-7B16-9926-9D12-11CFC96F25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1125746</xdr:colOff>
      <xdr:row>4</xdr:row>
      <xdr:rowOff>20682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1A072C0-E064-434E-A810-2AB2C7EB1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1181838</xdr:colOff>
      <xdr:row>3</xdr:row>
      <xdr:rowOff>149270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808F569A-D6BD-4A61-8601-5401E221C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2513" cy="6636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142874</xdr:colOff>
      <xdr:row>30</xdr:row>
      <xdr:rowOff>63499</xdr:rowOff>
    </xdr:from>
    <xdr:to>
      <xdr:col>10</xdr:col>
      <xdr:colOff>648447</xdr:colOff>
      <xdr:row>32</xdr:row>
      <xdr:rowOff>47624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2F2AF58-8C5A-40DC-920D-99C858285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/>
      </xdr:blipFill>
      <xdr:spPr>
        <a:xfrm>
          <a:off x="11483974" y="5143499"/>
          <a:ext cx="4067176" cy="327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1259720</xdr:colOff>
      <xdr:row>3</xdr:row>
      <xdr:rowOff>159355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F4FE77CA-B597-40D0-B9DB-A2CF77BB3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2513" cy="663620"/>
        </a:xfrm>
        <a:prstGeom prst="rect">
          <a:avLst/>
        </a:prstGeom>
      </xdr:spPr>
    </xdr:pic>
    <xdr:clientData/>
  </xdr:twoCellAnchor>
  <xdr:twoCellAnchor>
    <xdr:from>
      <xdr:col>1</xdr:col>
      <xdr:colOff>26590</xdr:colOff>
      <xdr:row>10</xdr:row>
      <xdr:rowOff>146049</xdr:rowOff>
    </xdr:from>
    <xdr:to>
      <xdr:col>3</xdr:col>
      <xdr:colOff>1649015</xdr:colOff>
      <xdr:row>31</xdr:row>
      <xdr:rowOff>130968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C5A00E-1878-2DAA-BD42-05F130858E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77390</xdr:colOff>
      <xdr:row>10</xdr:row>
      <xdr:rowOff>140094</xdr:rowOff>
    </xdr:from>
    <xdr:to>
      <xdr:col>6</xdr:col>
      <xdr:colOff>1378346</xdr:colOff>
      <xdr:row>31</xdr:row>
      <xdr:rowOff>130967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B27691-A74A-146F-6D3D-4AE09ADAF5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38496</xdr:colOff>
      <xdr:row>10</xdr:row>
      <xdr:rowOff>142874</xdr:rowOff>
    </xdr:from>
    <xdr:to>
      <xdr:col>9</xdr:col>
      <xdr:colOff>887015</xdr:colOff>
      <xdr:row>31</xdr:row>
      <xdr:rowOff>130969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6A92FD2-A0A2-2C8D-C2C9-77D16F39B8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979090</xdr:colOff>
      <xdr:row>10</xdr:row>
      <xdr:rowOff>140094</xdr:rowOff>
    </xdr:from>
    <xdr:to>
      <xdr:col>13</xdr:col>
      <xdr:colOff>247650</xdr:colOff>
      <xdr:row>31</xdr:row>
      <xdr:rowOff>130967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D5218F-DE51-82DE-29CB-0021B106BC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734163</xdr:colOff>
      <xdr:row>3</xdr:row>
      <xdr:rowOff>152445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90F11E9C-AACC-495A-92C0-E4013CD7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2513" cy="66679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2569313</xdr:colOff>
      <xdr:row>3</xdr:row>
      <xdr:rowOff>152445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A6B2D78C-CE84-4216-813A-2E40CDF3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9338" cy="666795"/>
        </a:xfrm>
        <a:prstGeom prst="rect">
          <a:avLst/>
        </a:prstGeom>
      </xdr:spPr>
    </xdr:pic>
    <xdr:clientData/>
  </xdr:twoCellAnchor>
  <xdr:twoCellAnchor>
    <xdr:from>
      <xdr:col>1</xdr:col>
      <xdr:colOff>11509</xdr:colOff>
      <xdr:row>13</xdr:row>
      <xdr:rowOff>9525</xdr:rowOff>
    </xdr:from>
    <xdr:to>
      <xdr:col>3</xdr:col>
      <xdr:colOff>1265237</xdr:colOff>
      <xdr:row>36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9077E76-0970-03AA-8071-B1814D68D1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86463</xdr:colOff>
      <xdr:row>3</xdr:row>
      <xdr:rowOff>152445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851EF708-EB2C-431D-8404-DF014C4EB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9338" cy="66679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2569313</xdr:colOff>
      <xdr:row>3</xdr:row>
      <xdr:rowOff>152445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0C65857-3419-4099-89D9-14070B867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9338" cy="666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411371</xdr:colOff>
      <xdr:row>4</xdr:row>
      <xdr:rowOff>20682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5D874485-7B50-4D50-89F6-DDFD1A7A8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561390</xdr:colOff>
      <xdr:row>4</xdr:row>
      <xdr:rowOff>20682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FB7D81B-D1AD-4BB9-BD60-9D6BE9B32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8</xdr:col>
      <xdr:colOff>484981</xdr:colOff>
      <xdr:row>35</xdr:row>
      <xdr:rowOff>154781</xdr:rowOff>
    </xdr:to>
    <xdr:graphicFrame macro="">
      <xdr:nvGraphicFramePr>
        <xdr:cNvPr id="3" name="A!">
          <a:extLst>
            <a:ext uri="{FF2B5EF4-FFF2-40B4-BE49-F238E27FC236}">
              <a16:creationId xmlns:a16="http://schemas.microsoft.com/office/drawing/2014/main" id="{6BEA5FC8-C428-4CFD-A53F-61328C1B30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627271</xdr:colOff>
      <xdr:row>4</xdr:row>
      <xdr:rowOff>20682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F5173272-6FDD-4B13-AC8B-DF9D69BD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171449</xdr:rowOff>
    </xdr:from>
    <xdr:to>
      <xdr:col>5</xdr:col>
      <xdr:colOff>835660</xdr:colOff>
      <xdr:row>27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697121</xdr:colOff>
      <xdr:row>4</xdr:row>
      <xdr:rowOff>7982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2CA3372-78CD-4ACC-996C-302E551B6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11</xdr:row>
      <xdr:rowOff>123825</xdr:rowOff>
    </xdr:from>
    <xdr:to>
      <xdr:col>5</xdr:col>
      <xdr:colOff>1111250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E13984-30DE-460C-9B0F-5099833CA7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11</xdr:row>
      <xdr:rowOff>133350</xdr:rowOff>
    </xdr:from>
    <xdr:to>
      <xdr:col>13</xdr:col>
      <xdr:colOff>95250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7B9ADB-8071-4290-8F8F-939F1EEF8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104773</xdr:colOff>
      <xdr:row>11</xdr:row>
      <xdr:rowOff>76201</xdr:rowOff>
    </xdr:from>
    <xdr:to>
      <xdr:col>21</xdr:col>
      <xdr:colOff>28574</xdr:colOff>
      <xdr:row>36</xdr:row>
      <xdr:rowOff>170543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2E6E1F-97BB-42BB-9FD3-E8B3D3F50A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120650</xdr:colOff>
      <xdr:row>11</xdr:row>
      <xdr:rowOff>82550</xdr:rowOff>
    </xdr:from>
    <xdr:to>
      <xdr:col>28</xdr:col>
      <xdr:colOff>714375</xdr:colOff>
      <xdr:row>37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3ECC8F-6AFA-4FCA-A2D7-9D884D810E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35927</xdr:colOff>
      <xdr:row>3</xdr:row>
      <xdr:rowOff>160382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940AE91-68CF-4423-BAB8-E1FD53C4F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790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76199</xdr:rowOff>
    </xdr:from>
    <xdr:to>
      <xdr:col>5</xdr:col>
      <xdr:colOff>444500</xdr:colOff>
      <xdr:row>30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0B75E1-098D-4E28-A467-46A50C7F25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769352</xdr:colOff>
      <xdr:row>3</xdr:row>
      <xdr:rowOff>160382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A8F087C-40A3-44C2-A02C-E3F6400F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0077" cy="674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5</xdr:col>
      <xdr:colOff>419100</xdr:colOff>
      <xdr:row>58</xdr:row>
      <xdr:rowOff>84667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FA2A6E-9739-FF47-50D0-7921B4AA6A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1924050"/>
          <a:ext cx="6635750" cy="82952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572502</xdr:colOff>
      <xdr:row>3</xdr:row>
      <xdr:rowOff>160382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F145CE0C-1FED-4276-B3C2-A531362C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DB80-0167-4DC6-8965-0149026D2FBD}">
  <sheetPr>
    <pageSetUpPr autoPageBreaks="0"/>
  </sheetPr>
  <dimension ref="B7:K62"/>
  <sheetViews>
    <sheetView showGridLines="0" zoomScaleNormal="100" workbookViewId="0"/>
  </sheetViews>
  <sheetFormatPr defaultRowHeight="13.5" x14ac:dyDescent="0.3"/>
  <cols>
    <col min="1" max="1" width="2.3828125" customWidth="1"/>
    <col min="2" max="2" width="33.61328125" customWidth="1"/>
    <col min="3" max="3" width="34.15234375" customWidth="1"/>
    <col min="4" max="4" width="44.3828125" customWidth="1"/>
  </cols>
  <sheetData>
    <row r="7" spans="2:11" s="8" customFormat="1" ht="17.5" x14ac:dyDescent="0.35">
      <c r="B7" s="68" t="s">
        <v>147</v>
      </c>
    </row>
    <row r="8" spans="2:11" s="8" customFormat="1" ht="15" x14ac:dyDescent="0.3">
      <c r="B8" s="69" t="s">
        <v>101</v>
      </c>
    </row>
    <row r="10" spans="2:11" ht="16" customHeight="1" x14ac:dyDescent="0.3">
      <c r="B10" s="35" t="s">
        <v>148</v>
      </c>
      <c r="C10" s="34"/>
      <c r="D10" s="34"/>
      <c r="E10" s="34"/>
      <c r="F10" s="34"/>
      <c r="G10" s="34"/>
      <c r="H10" s="34"/>
      <c r="I10" s="34"/>
      <c r="J10" s="34"/>
      <c r="K10" s="34"/>
    </row>
    <row r="11" spans="2:11" x14ac:dyDescent="0.3">
      <c r="B11" s="10" t="s">
        <v>102</v>
      </c>
      <c r="C11" s="10"/>
      <c r="D11" s="10"/>
      <c r="E11" s="10"/>
      <c r="F11" s="10"/>
      <c r="G11" s="10"/>
      <c r="H11" s="10"/>
      <c r="I11" s="10"/>
      <c r="J11" s="10"/>
      <c r="K11" s="10"/>
    </row>
    <row r="12" spans="2:11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2:11" x14ac:dyDescent="0.3">
      <c r="B13" s="72" t="s">
        <v>20</v>
      </c>
      <c r="C13" s="10"/>
      <c r="D13" s="9"/>
      <c r="E13" s="10"/>
      <c r="F13" s="10"/>
      <c r="G13" s="10"/>
      <c r="H13" s="10"/>
      <c r="I13" s="10"/>
      <c r="J13" s="10"/>
      <c r="K13" s="10"/>
    </row>
    <row r="14" spans="2:11" x14ac:dyDescent="0.3">
      <c r="B14" s="72"/>
      <c r="C14" s="10"/>
      <c r="D14" s="9"/>
      <c r="E14" s="10"/>
      <c r="F14" s="10"/>
      <c r="G14" s="10"/>
      <c r="H14" s="10"/>
      <c r="I14" s="10"/>
      <c r="J14" s="10"/>
      <c r="K14" s="10"/>
    </row>
    <row r="15" spans="2:11" x14ac:dyDescent="0.3">
      <c r="B15" s="5" t="s">
        <v>146</v>
      </c>
      <c r="C15" s="10"/>
      <c r="D15" s="9"/>
      <c r="E15" s="10"/>
      <c r="F15" s="10"/>
      <c r="G15" s="10"/>
      <c r="H15" s="10"/>
      <c r="I15" s="10"/>
      <c r="J15" s="10"/>
      <c r="K15" s="10"/>
    </row>
    <row r="16" spans="2:11" x14ac:dyDescent="0.3">
      <c r="B16" s="76" t="s">
        <v>111</v>
      </c>
      <c r="C16" s="10"/>
      <c r="D16" s="9"/>
      <c r="E16" s="10"/>
      <c r="F16" s="10"/>
      <c r="G16" s="10"/>
      <c r="H16" s="10"/>
      <c r="I16" s="10"/>
      <c r="J16" s="10"/>
      <c r="K16" s="10"/>
    </row>
    <row r="17" spans="2:11" x14ac:dyDescent="0.3">
      <c r="B17" s="5"/>
      <c r="C17" s="10"/>
      <c r="D17" s="9"/>
      <c r="E17" s="10"/>
      <c r="F17" s="10"/>
      <c r="G17" s="10"/>
      <c r="H17" s="10"/>
      <c r="I17" s="10"/>
      <c r="J17" s="10"/>
      <c r="K17" s="10"/>
    </row>
    <row r="18" spans="2:11" x14ac:dyDescent="0.3">
      <c r="B18" s="5" t="s">
        <v>106</v>
      </c>
      <c r="C18" s="10"/>
      <c r="D18" s="9"/>
      <c r="E18" s="10"/>
      <c r="F18" s="10"/>
      <c r="G18" s="10"/>
      <c r="H18" s="10"/>
      <c r="I18" s="10"/>
      <c r="J18" s="10"/>
      <c r="K18" s="10"/>
    </row>
    <row r="19" spans="2:11" x14ac:dyDescent="0.3">
      <c r="B19" s="76" t="s">
        <v>307</v>
      </c>
      <c r="C19" s="10"/>
      <c r="D19" s="9"/>
      <c r="E19" s="10"/>
      <c r="F19" s="10"/>
      <c r="G19" s="10"/>
      <c r="H19" s="10"/>
      <c r="I19" s="10"/>
      <c r="J19" s="10"/>
      <c r="K19" s="10"/>
    </row>
    <row r="20" spans="2:11" x14ac:dyDescent="0.3">
      <c r="B20" s="5"/>
      <c r="C20" s="10"/>
      <c r="D20" s="9"/>
      <c r="E20" s="10"/>
      <c r="F20" s="10"/>
      <c r="G20" s="10"/>
      <c r="H20" s="10"/>
      <c r="I20" s="10"/>
      <c r="J20" s="10"/>
      <c r="K20" s="10"/>
    </row>
    <row r="21" spans="2:11" x14ac:dyDescent="0.3">
      <c r="B21" s="5" t="s">
        <v>103</v>
      </c>
      <c r="C21" s="10"/>
      <c r="D21" s="9"/>
      <c r="E21" s="10"/>
      <c r="F21" s="10"/>
      <c r="G21" s="10"/>
      <c r="H21" s="10"/>
      <c r="I21" s="10"/>
      <c r="J21" s="10"/>
      <c r="K21" s="10"/>
    </row>
    <row r="22" spans="2:11" x14ac:dyDescent="0.3">
      <c r="B22" s="10" t="s">
        <v>104</v>
      </c>
      <c r="C22" s="10"/>
      <c r="D22" s="9"/>
      <c r="E22" s="10"/>
      <c r="F22" s="10"/>
      <c r="G22" s="10"/>
      <c r="H22" s="10"/>
      <c r="I22" s="10"/>
      <c r="J22" s="10"/>
      <c r="K22" s="10"/>
    </row>
    <row r="23" spans="2:11" x14ac:dyDescent="0.3">
      <c r="B23" s="10"/>
      <c r="C23" s="10"/>
      <c r="D23" s="9"/>
      <c r="E23" s="10"/>
      <c r="F23" s="10"/>
      <c r="G23" s="10"/>
      <c r="H23" s="10"/>
      <c r="I23" s="10"/>
      <c r="J23" s="10"/>
      <c r="K23" s="10"/>
    </row>
    <row r="24" spans="2:11" x14ac:dyDescent="0.3">
      <c r="B24" s="5" t="s">
        <v>109</v>
      </c>
      <c r="C24" s="10"/>
      <c r="D24" s="9"/>
      <c r="E24" s="10"/>
      <c r="F24" s="10"/>
      <c r="G24" s="10"/>
      <c r="H24" s="10"/>
      <c r="I24" s="10"/>
      <c r="J24" s="10"/>
      <c r="K24" s="10"/>
    </row>
    <row r="25" spans="2:11" s="7" customFormat="1" ht="15" x14ac:dyDescent="0.3">
      <c r="B25" s="16" t="s">
        <v>205</v>
      </c>
      <c r="C25" s="10"/>
      <c r="D25" s="10"/>
      <c r="E25" s="10"/>
      <c r="F25" s="10"/>
      <c r="G25" s="10"/>
      <c r="H25" s="10"/>
      <c r="I25" s="10"/>
      <c r="J25" s="10"/>
      <c r="K25" s="10"/>
    </row>
    <row r="26" spans="2:11" s="7" customFormat="1" ht="15" x14ac:dyDescent="0.3">
      <c r="B26" s="16" t="s">
        <v>202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2:11" s="7" customFormat="1" ht="15" x14ac:dyDescent="0.3">
      <c r="B27" s="16" t="s">
        <v>152</v>
      </c>
      <c r="C27" s="10"/>
      <c r="D27" s="10"/>
      <c r="E27" s="10"/>
      <c r="F27" s="10"/>
      <c r="G27" s="10"/>
      <c r="H27" s="10"/>
      <c r="I27" s="10"/>
      <c r="J27" s="10"/>
      <c r="K27" s="10"/>
    </row>
    <row r="28" spans="2:11" s="7" customFormat="1" ht="15" x14ac:dyDescent="0.3">
      <c r="B28" s="16" t="s">
        <v>265</v>
      </c>
      <c r="C28" s="10"/>
      <c r="D28" s="10"/>
      <c r="E28" s="10"/>
      <c r="F28" s="10"/>
      <c r="G28" s="10"/>
      <c r="H28" s="10"/>
      <c r="I28" s="10"/>
      <c r="J28" s="10"/>
      <c r="K28" s="10"/>
    </row>
    <row r="29" spans="2:11" s="7" customFormat="1" ht="15" x14ac:dyDescent="0.3">
      <c r="B29" s="16" t="s">
        <v>219</v>
      </c>
      <c r="C29" s="10"/>
      <c r="D29" s="10"/>
      <c r="E29" s="10"/>
      <c r="F29" s="10"/>
      <c r="G29" s="10"/>
      <c r="H29" s="10"/>
      <c r="I29" s="10"/>
      <c r="J29" s="16"/>
      <c r="K29" s="10"/>
    </row>
    <row r="30" spans="2:11" s="7" customFormat="1" ht="15" x14ac:dyDescent="0.3">
      <c r="B30" s="16" t="s">
        <v>266</v>
      </c>
      <c r="C30" s="10"/>
      <c r="D30" s="9"/>
      <c r="E30" s="10"/>
      <c r="F30" s="10"/>
      <c r="G30" s="10"/>
      <c r="H30" s="10"/>
      <c r="I30" s="10"/>
      <c r="J30" s="16"/>
      <c r="K30" s="10"/>
    </row>
    <row r="31" spans="2:11" s="7" customFormat="1" ht="15" x14ac:dyDescent="0.3">
      <c r="B31" s="16" t="s">
        <v>225</v>
      </c>
      <c r="C31" s="10"/>
      <c r="D31" s="10"/>
      <c r="E31" s="10"/>
      <c r="F31" s="10"/>
      <c r="G31" s="10"/>
      <c r="H31" s="10"/>
      <c r="I31" s="10"/>
      <c r="J31" s="16"/>
      <c r="K31" s="10"/>
    </row>
    <row r="32" spans="2:11" s="7" customFormat="1" ht="15" x14ac:dyDescent="0.3">
      <c r="B32" s="16" t="s">
        <v>267</v>
      </c>
      <c r="C32"/>
      <c r="D32" s="10"/>
      <c r="E32" s="10"/>
      <c r="F32" s="10"/>
      <c r="G32" s="10"/>
      <c r="H32" s="10"/>
      <c r="I32" s="10"/>
      <c r="J32" s="16"/>
      <c r="K32" s="10"/>
    </row>
    <row r="33" spans="2:11" s="7" customFormat="1" ht="15" x14ac:dyDescent="0.3">
      <c r="B33" s="16" t="s">
        <v>268</v>
      </c>
      <c r="C33" s="10"/>
      <c r="D33" s="10"/>
      <c r="E33" s="10"/>
      <c r="F33" s="10"/>
      <c r="G33" s="10"/>
      <c r="H33" s="10"/>
      <c r="I33" s="10"/>
      <c r="J33" s="16"/>
      <c r="K33" s="10"/>
    </row>
    <row r="34" spans="2:11" s="7" customFormat="1" ht="15" x14ac:dyDescent="0.3">
      <c r="B34" s="16" t="s">
        <v>234</v>
      </c>
      <c r="C34" s="10"/>
      <c r="D34" s="10"/>
      <c r="E34" s="10"/>
      <c r="F34" s="10"/>
      <c r="G34" s="10"/>
      <c r="H34" s="10"/>
      <c r="I34" s="10"/>
      <c r="J34" s="16"/>
      <c r="K34" s="10"/>
    </row>
    <row r="35" spans="2:11" s="7" customFormat="1" ht="15" x14ac:dyDescent="0.3">
      <c r="B35" s="16" t="s">
        <v>269</v>
      </c>
      <c r="C35" s="10"/>
      <c r="D35" s="10"/>
      <c r="E35" s="10"/>
      <c r="F35" s="10"/>
      <c r="G35" s="10"/>
      <c r="H35" s="10"/>
      <c r="I35" s="10"/>
      <c r="J35" s="16"/>
      <c r="K35" s="10"/>
    </row>
    <row r="36" spans="2:11" s="7" customFormat="1" ht="15" x14ac:dyDescent="0.3">
      <c r="B36" s="16" t="s">
        <v>270</v>
      </c>
      <c r="C36" s="10"/>
      <c r="D36" s="10"/>
      <c r="E36" s="10"/>
      <c r="F36" s="10"/>
      <c r="G36" s="10"/>
      <c r="H36" s="10"/>
      <c r="I36" s="10"/>
      <c r="J36" s="16"/>
      <c r="K36" s="10"/>
    </row>
    <row r="37" spans="2:11" s="7" customFormat="1" ht="15" x14ac:dyDescent="0.3">
      <c r="B37" s="16" t="s">
        <v>271</v>
      </c>
      <c r="C37" s="10"/>
      <c r="D37" s="10"/>
      <c r="E37" s="10"/>
      <c r="F37" s="10"/>
      <c r="G37" s="10"/>
      <c r="H37" s="10"/>
      <c r="I37" s="10"/>
      <c r="J37" s="16"/>
      <c r="K37" s="10"/>
    </row>
    <row r="38" spans="2:11" s="7" customFormat="1" ht="15" x14ac:dyDescent="0.3">
      <c r="B38" s="78" t="s">
        <v>244</v>
      </c>
      <c r="C38" s="10"/>
      <c r="D38" s="10"/>
      <c r="E38" s="10"/>
      <c r="F38" s="10"/>
      <c r="G38" s="10"/>
      <c r="H38" s="10"/>
      <c r="I38" s="10"/>
      <c r="J38" s="16"/>
      <c r="K38" s="10"/>
    </row>
    <row r="39" spans="2:11" s="7" customFormat="1" ht="15" x14ac:dyDescent="0.3">
      <c r="B39" s="78"/>
      <c r="C39" s="10"/>
      <c r="D39" s="10"/>
      <c r="E39" s="10"/>
      <c r="F39" s="10"/>
      <c r="G39" s="10"/>
      <c r="H39" s="10"/>
      <c r="I39" s="10"/>
      <c r="J39" s="16"/>
      <c r="K39" s="10"/>
    </row>
    <row r="40" spans="2:11" s="7" customFormat="1" ht="15" x14ac:dyDescent="0.3">
      <c r="B40" s="70" t="s">
        <v>105</v>
      </c>
      <c r="C40" s="10"/>
      <c r="D40" s="10"/>
      <c r="E40" s="10"/>
      <c r="F40" s="10"/>
      <c r="G40" s="10"/>
      <c r="H40" s="10"/>
      <c r="I40" s="10"/>
      <c r="J40" s="16"/>
      <c r="K40" s="10"/>
    </row>
    <row r="41" spans="2:11" s="7" customFormat="1" ht="15" x14ac:dyDescent="0.3">
      <c r="B41" s="78" t="s">
        <v>193</v>
      </c>
      <c r="C41" s="10"/>
      <c r="D41" s="10"/>
      <c r="E41" s="10"/>
      <c r="F41" s="10"/>
      <c r="G41" s="10"/>
      <c r="H41" s="10"/>
      <c r="I41" s="10"/>
      <c r="J41" s="16"/>
      <c r="K41" s="10"/>
    </row>
    <row r="42" spans="2:11" s="7" customFormat="1" ht="15" x14ac:dyDescent="0.3">
      <c r="B42" s="16" t="s">
        <v>206</v>
      </c>
      <c r="C42" s="10"/>
      <c r="D42" s="10"/>
      <c r="E42" s="10"/>
      <c r="F42" s="10"/>
      <c r="G42" s="10"/>
      <c r="H42" s="10"/>
      <c r="I42" s="10"/>
      <c r="J42" s="16"/>
      <c r="K42" s="10"/>
    </row>
    <row r="43" spans="2:11" s="7" customFormat="1" ht="15" x14ac:dyDescent="0.3">
      <c r="B43" s="16" t="s">
        <v>203</v>
      </c>
      <c r="C43" s="10"/>
      <c r="D43" s="10"/>
      <c r="E43" s="10"/>
      <c r="F43" s="10"/>
      <c r="G43" s="10"/>
      <c r="H43" s="10"/>
      <c r="I43" s="10"/>
      <c r="J43" s="16"/>
      <c r="K43" s="10"/>
    </row>
    <row r="44" spans="2:11" s="7" customFormat="1" ht="15" x14ac:dyDescent="0.3">
      <c r="B44" s="16" t="s">
        <v>300</v>
      </c>
      <c r="C44" s="10"/>
      <c r="D44" s="10"/>
      <c r="E44" s="10"/>
      <c r="F44" s="10"/>
      <c r="G44" s="10"/>
      <c r="H44" s="10"/>
      <c r="I44" s="10"/>
      <c r="J44" s="16"/>
      <c r="K44" s="10"/>
    </row>
    <row r="45" spans="2:11" s="7" customFormat="1" ht="15" x14ac:dyDescent="0.3">
      <c r="B45" s="16"/>
      <c r="C45" s="10"/>
      <c r="D45" s="10"/>
      <c r="E45" s="10"/>
      <c r="F45" s="10"/>
      <c r="G45" s="10"/>
      <c r="H45" s="10"/>
      <c r="I45" s="10"/>
      <c r="J45" s="37"/>
      <c r="K45" s="10"/>
    </row>
    <row r="46" spans="2:11" s="7" customFormat="1" ht="15" x14ac:dyDescent="0.3">
      <c r="B46" s="70" t="s">
        <v>107</v>
      </c>
      <c r="C46" s="10"/>
      <c r="D46" s="10"/>
      <c r="E46" s="10"/>
      <c r="F46" s="10"/>
      <c r="G46" s="10"/>
      <c r="H46" s="10"/>
      <c r="I46" s="10"/>
      <c r="J46" s="16"/>
      <c r="K46" s="10"/>
    </row>
    <row r="47" spans="2:11" s="7" customFormat="1" ht="15" x14ac:dyDescent="0.3">
      <c r="B47" s="16" t="s">
        <v>208</v>
      </c>
      <c r="C47" s="10"/>
      <c r="D47" s="10"/>
      <c r="E47" s="10"/>
      <c r="F47" s="10"/>
      <c r="G47" s="10"/>
      <c r="H47" s="10"/>
      <c r="I47" s="10"/>
      <c r="J47" s="16"/>
      <c r="K47" s="10"/>
    </row>
    <row r="48" spans="2:11" s="7" customFormat="1" ht="15" x14ac:dyDescent="0.3">
      <c r="B48" s="16" t="s">
        <v>207</v>
      </c>
      <c r="D48" s="10"/>
      <c r="E48" s="10"/>
      <c r="F48" s="10"/>
      <c r="G48" s="10"/>
      <c r="H48" s="10"/>
      <c r="I48" s="10"/>
      <c r="J48" s="16"/>
      <c r="K48" s="10"/>
    </row>
    <row r="49" spans="2:11" s="7" customFormat="1" ht="15" x14ac:dyDescent="0.3">
      <c r="B49" s="38" t="s">
        <v>209</v>
      </c>
      <c r="D49" s="10"/>
      <c r="E49" s="10"/>
      <c r="F49" s="10"/>
      <c r="G49" s="10"/>
      <c r="H49" s="10"/>
      <c r="I49" s="10"/>
      <c r="J49" s="16"/>
      <c r="K49" s="10"/>
    </row>
    <row r="50" spans="2:11" s="7" customFormat="1" ht="15" x14ac:dyDescent="0.3">
      <c r="B50" s="38"/>
      <c r="E50" s="10"/>
      <c r="F50" s="10"/>
      <c r="G50" s="10"/>
      <c r="H50" s="10"/>
      <c r="I50" s="10"/>
      <c r="J50" s="16"/>
      <c r="K50" s="10"/>
    </row>
    <row r="51" spans="2:11" s="7" customFormat="1" ht="15" x14ac:dyDescent="0.3">
      <c r="B51" s="70" t="s">
        <v>108</v>
      </c>
      <c r="E51" s="10"/>
      <c r="F51" s="10"/>
      <c r="G51" s="10"/>
      <c r="H51" s="10"/>
      <c r="I51" s="10"/>
      <c r="J51" s="16"/>
      <c r="K51" s="10"/>
    </row>
    <row r="52" spans="2:11" s="7" customFormat="1" ht="15" x14ac:dyDescent="0.3">
      <c r="B52" s="16" t="s">
        <v>210</v>
      </c>
      <c r="C52" s="10"/>
      <c r="E52" s="10"/>
      <c r="F52" s="10"/>
      <c r="G52" s="10"/>
      <c r="H52" s="10"/>
      <c r="I52" s="10"/>
      <c r="J52" s="16"/>
      <c r="K52" s="10"/>
    </row>
    <row r="53" spans="2:11" s="7" customFormat="1" ht="15" x14ac:dyDescent="0.3">
      <c r="B53" s="16"/>
      <c r="C53" s="10"/>
      <c r="E53" s="10"/>
      <c r="F53" s="10"/>
      <c r="G53" s="10"/>
      <c r="H53" s="10"/>
      <c r="I53" s="10"/>
      <c r="J53" s="16"/>
      <c r="K53" s="10"/>
    </row>
    <row r="54" spans="2:11" s="7" customFormat="1" ht="15" x14ac:dyDescent="0.3">
      <c r="B54" s="5" t="s">
        <v>110</v>
      </c>
      <c r="C54" s="10"/>
      <c r="D54" s="10"/>
      <c r="E54" s="10"/>
      <c r="F54" s="10"/>
      <c r="G54" s="10"/>
      <c r="H54" s="10"/>
      <c r="I54" s="10"/>
      <c r="J54" s="16"/>
      <c r="K54" s="10"/>
    </row>
    <row r="55" spans="2:11" x14ac:dyDescent="0.3">
      <c r="B55" s="10" t="s">
        <v>104</v>
      </c>
      <c r="C55" s="10"/>
      <c r="D55" s="10"/>
      <c r="E55" s="10"/>
      <c r="F55" s="10"/>
      <c r="G55" s="10"/>
      <c r="H55" s="10"/>
      <c r="I55" s="10"/>
      <c r="J55" s="16"/>
      <c r="K55" s="10"/>
    </row>
    <row r="56" spans="2:11" x14ac:dyDescent="0.3">
      <c r="B56" s="10"/>
      <c r="C56" s="10"/>
      <c r="D56" s="10"/>
      <c r="E56" s="10"/>
      <c r="F56" s="10"/>
      <c r="G56" s="10"/>
      <c r="H56" s="10"/>
      <c r="I56" s="10"/>
      <c r="J56" s="16"/>
      <c r="K56" s="10"/>
    </row>
    <row r="57" spans="2:11" x14ac:dyDescent="0.3">
      <c r="B57" s="11" t="s">
        <v>16</v>
      </c>
      <c r="C57" s="11" t="s">
        <v>17</v>
      </c>
      <c r="D57" s="11" t="s">
        <v>18</v>
      </c>
      <c r="E57" s="10"/>
      <c r="F57" s="10"/>
      <c r="G57" s="10"/>
      <c r="H57" s="10"/>
      <c r="I57" s="10"/>
      <c r="J57" s="16"/>
      <c r="K57" s="10"/>
    </row>
    <row r="58" spans="2:11" x14ac:dyDescent="0.3">
      <c r="B58" s="12" t="s">
        <v>19</v>
      </c>
      <c r="C58" s="71">
        <v>45504</v>
      </c>
      <c r="D58" s="14"/>
      <c r="E58" s="10"/>
      <c r="F58" s="10"/>
      <c r="G58" s="10"/>
      <c r="H58" s="10"/>
      <c r="I58" s="10"/>
      <c r="J58" s="16"/>
      <c r="K58" s="10"/>
    </row>
    <row r="59" spans="2:11" x14ac:dyDescent="0.3">
      <c r="B59" s="12"/>
      <c r="C59" s="12"/>
      <c r="D59" s="15"/>
      <c r="E59" s="10"/>
      <c r="F59" s="10"/>
      <c r="G59" s="10"/>
      <c r="H59" s="10"/>
      <c r="I59" s="10"/>
      <c r="J59" s="38"/>
      <c r="K59" s="10"/>
    </row>
    <row r="60" spans="2:11" x14ac:dyDescent="0.3">
      <c r="B60" s="12"/>
      <c r="C60" s="13"/>
      <c r="D60" s="15"/>
      <c r="E60" s="10"/>
      <c r="F60" s="10"/>
      <c r="G60" s="10"/>
      <c r="H60" s="10"/>
      <c r="I60" s="10"/>
      <c r="J60" s="16"/>
      <c r="K60" s="10"/>
    </row>
    <row r="61" spans="2:11" x14ac:dyDescent="0.3">
      <c r="E61" s="10"/>
      <c r="F61" s="10"/>
      <c r="G61" s="10"/>
      <c r="H61" s="10"/>
      <c r="I61" s="10"/>
      <c r="J61" s="16"/>
      <c r="K61" s="10"/>
    </row>
    <row r="62" spans="2:11" x14ac:dyDescent="0.3">
      <c r="B62" s="30" t="s">
        <v>95</v>
      </c>
    </row>
  </sheetData>
  <hyperlinks>
    <hyperlink ref="B25" location="'Fig2.1 Annual Accreds. SY1-SY10'!A1" display="Figure 2.1: Annual DRHI accreditations - scheme launch to SY10" xr:uid="{EC746060-75EB-414A-9899-892EA4138645}"/>
    <hyperlink ref="B27" location="'Fig2.3 Annual &amp; Cumulative Tech'!A1" display="Figure 2.3 (a-d): Annual and cumulative accreditations by technology type" xr:uid="{A8AEFCA5-BCC8-4A13-8CF1-44FFF6B60954}"/>
    <hyperlink ref="B42" location="'Fig3.2 Payments made SY10'!A1" display="Figure 3.2: DRHI payments made in SY10" xr:uid="{5D42D1B9-4BAF-4756-9AAD-3C50C5AD4E9F}"/>
    <hyperlink ref="B43" location="'Fig3.3 Lifetime Pay&amp;Heat'!A1" display="Figure 3.3: Lifetime DRHI payments made and heat output" xr:uid="{9B0A9A0F-E917-4C0A-B21B-F80EF7FA06A8}"/>
    <hyperlink ref="B48" location="'Fig4.2 Top Five Non-Comp.'!A1" display="Figure 4.2: Top five non-compliance reasons from statistical audits in SY10" xr:uid="{62AB2A76-93C5-4E4C-BD57-C6858F204CBA}"/>
    <hyperlink ref="B49" location="'Fig4.3 Money Protected'!A1" display="Figure 4.3: Money protected through DRHI audits from SY5 to SY10" xr:uid="{FC822CFF-4C79-4D47-BB66-EAE535B8EA82}"/>
    <hyperlink ref="B47" location="'Fig4.1 DRHI Audit 2023-24'!A1" display="Figure 4.1: DRHI Audit Results SY10" xr:uid="{17E8B502-EB2C-4151-A887-059C107E5410}"/>
    <hyperlink ref="B19" location="'Exec. Sum. Payments &amp; Heat'!A1" display="Payments and heat generation by technology type, SY10 and since the start of the scheme" xr:uid="{F575145C-2A13-4B1C-B0E7-3B040E2C3638}"/>
    <hyperlink ref="B16" location="'Scheme Years'!A1" display="DRHI scheme years" xr:uid="{F128CA20-A682-43BB-A545-5A715EA11E87}"/>
    <hyperlink ref="B41" location="'Fig3.1 Heat output (GWh). '!A1" display="Figure 3.1: Annual heat output (GWh) over scheme lifetime" xr:uid="{C03DC799-9C42-44D3-8FA9-3182CF333F21}"/>
    <hyperlink ref="B26" location="'Fig2.2 Accreds. by Tech Type'!A1" display="Figure 2.2: Accreditations by technology type since scheme launch" xr:uid="{CCF78F58-85A3-477C-A2AB-6E72891885A4}"/>
    <hyperlink ref="B52" location="'Fig5.1 Delivery Performance'!A1" display="Figure 5.1 DRHI delivery performance SY9 to SY10" xr:uid="{83DCBE10-3047-4DE7-B890-87D55B462397}"/>
    <hyperlink ref="B44" location="'Fig3.4 Annual heat gen. by tech'!A1" display="Figure 3.4 (a-d): Annual payments and heat output (GWh) by technology type" xr:uid="{B3C832BE-193F-4304-8357-BADEFDC5060C}"/>
    <hyperlink ref="B28" location="'Fig2.4 Accreds. by Tech &amp; Year'!A1" display="Figure 2.4: Accredited installations by technology type by scheme year" xr:uid="{F91A7FA7-FC37-4DFD-8F96-B44EF9AA9301}"/>
    <hyperlink ref="B29" location="'Fig2.5 Geog. Distribution'!A1" display="Figure 2.5: Geographic distribution of accreditations since scheme launch" xr:uid="{F6E307FB-D219-4B11-9035-340795B7E501}"/>
    <hyperlink ref="B30" location="'Fig2.6 Total Accred. Region'!A1" display="Figure 2.6: Total accreditations by region and technology type" xr:uid="{0E4CFB2F-2BF6-4F04-A9D9-EBBC83556577}"/>
    <hyperlink ref="B31" location="'Fig2.7 Total by Tech &amp; Country'!A1" display="Figure 2.7: Accreditations by country and technology type since scheme launch" xr:uid="{CDEE9363-6DC8-43A1-8059-1A4914BA2272}"/>
    <hyperlink ref="B32" location="'Fig2.8 Projected Accreds End'!A1" display="Figure 2.8: Projected accreditations reaching the end of support from SY8" xr:uid="{7B3A20A9-B70C-4414-B161-57FA73CD6867}"/>
    <hyperlink ref="B33" location="'Fig2.9 &amp; Fig2.10 Tech, Fuel Typ'!A1" display="Figure 2.9: Heating technology replaced since scheme launch and Figure 2.10: Replaced boiler fuel types" xr:uid="{30123090-1753-4ED4-981A-3C1B55057873}"/>
    <hyperlink ref="B34" location="'Fig2.11 Annual RSL &amp; non-RSL'!A1" display="Figure 2.11: RSL and non-RSL accreditations since scheme launch" xr:uid="{71D0E50C-40E5-4B01-9991-D5368E834C00}"/>
    <hyperlink ref="B35" location="'Fig2.12 RSL Acc. by Tech Type'!A1" display="Figure 2.12: RSL accreditations by technology type since scheme launch" xr:uid="{33A21C54-8817-4046-9820-72CE193AA17A}"/>
    <hyperlink ref="B36" location="'Fig2.13 Annual MMSP Regs.'!A1" display="Figure 2.13: Annual MMSP registrations from SY1 to SY10" xr:uid="{48EEBEF7-6A2C-44BD-8B93-2D927887C729}"/>
    <hyperlink ref="B37" location="'Fig2.14 AoR Accreds.'!A1" display="Figure 2.14: Assignment of Rights (AoR) accredited installations" xr:uid="{F9692326-BD15-42B0-998C-E29133D4EDA5}"/>
    <hyperlink ref="B38" location="'Fig2.15 ToO Accreds.'!A1" display="Figure 2.15: Annual Transfer of Ownership (ToO) applications since scheme launch" xr:uid="{6221CB6A-952B-4DC6-A60F-EA4EA9D4E300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E6C8-F5B4-40FA-B88D-7689386902CC}">
  <sheetPr>
    <tabColor rgb="FF2363AF"/>
    <pageSetUpPr autoPageBreaks="0"/>
  </sheetPr>
  <dimension ref="A6:L60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9.3828125" customWidth="1"/>
    <col min="3" max="6" width="15.765625" customWidth="1"/>
    <col min="7" max="7" width="9" customWidth="1"/>
  </cols>
  <sheetData>
    <row r="6" spans="1:12" ht="15" x14ac:dyDescent="0.3">
      <c r="B6" s="69" t="s">
        <v>94</v>
      </c>
    </row>
    <row r="8" spans="1:12" x14ac:dyDescent="0.3">
      <c r="B8" s="2" t="s">
        <v>225</v>
      </c>
      <c r="F8" s="9"/>
    </row>
    <row r="9" spans="1:12" x14ac:dyDescent="0.3">
      <c r="A9" s="79"/>
      <c r="B9" s="30" t="s">
        <v>226</v>
      </c>
      <c r="F9" s="5"/>
    </row>
    <row r="10" spans="1:12" x14ac:dyDescent="0.3">
      <c r="A10" s="79"/>
      <c r="B10" s="103" t="s">
        <v>227</v>
      </c>
      <c r="F10" s="5"/>
    </row>
    <row r="11" spans="1:12" x14ac:dyDescent="0.3">
      <c r="A11" s="79"/>
      <c r="B11" s="30" t="s">
        <v>228</v>
      </c>
    </row>
    <row r="12" spans="1:12" x14ac:dyDescent="0.3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21" spans="2:8" x14ac:dyDescent="0.3">
      <c r="H21" s="9"/>
    </row>
    <row r="30" spans="2:8" ht="17.5" customHeight="1" x14ac:dyDescent="0.3"/>
    <row r="31" spans="2:8" x14ac:dyDescent="0.3">
      <c r="B31" s="158" t="s">
        <v>29</v>
      </c>
      <c r="C31" s="155" t="s">
        <v>24</v>
      </c>
      <c r="D31" s="155" t="s">
        <v>1</v>
      </c>
      <c r="E31" s="155" t="s">
        <v>25</v>
      </c>
      <c r="F31" s="155" t="s">
        <v>3</v>
      </c>
      <c r="G31" s="158" t="s">
        <v>23</v>
      </c>
    </row>
    <row r="32" spans="2:8" x14ac:dyDescent="0.3">
      <c r="B32" s="40" t="s">
        <v>26</v>
      </c>
      <c r="C32" s="47">
        <v>61491</v>
      </c>
      <c r="D32" s="47">
        <v>8025</v>
      </c>
      <c r="E32" s="47">
        <v>12150</v>
      </c>
      <c r="F32" s="47">
        <v>7524</v>
      </c>
      <c r="G32" s="48">
        <f>SUM(C32:F32)</f>
        <v>89190</v>
      </c>
    </row>
    <row r="33" spans="2:9" x14ac:dyDescent="0.3">
      <c r="B33" s="40" t="s">
        <v>27</v>
      </c>
      <c r="C33" s="47">
        <v>4392</v>
      </c>
      <c r="D33" s="47">
        <v>1312</v>
      </c>
      <c r="E33" s="47">
        <v>1563</v>
      </c>
      <c r="F33" s="47">
        <v>932</v>
      </c>
      <c r="G33" s="48">
        <f t="shared" ref="G33:G34" si="0">SUM(C33:F33)</f>
        <v>8199</v>
      </c>
    </row>
    <row r="34" spans="2:9" x14ac:dyDescent="0.3">
      <c r="B34" s="40" t="s">
        <v>28</v>
      </c>
      <c r="C34" s="47">
        <v>14141</v>
      </c>
      <c r="D34" s="47">
        <v>3902</v>
      </c>
      <c r="E34" s="47">
        <v>1961</v>
      </c>
      <c r="F34" s="47">
        <v>1372</v>
      </c>
      <c r="G34" s="48">
        <f t="shared" si="0"/>
        <v>21376</v>
      </c>
    </row>
    <row r="35" spans="2:9" x14ac:dyDescent="0.3">
      <c r="B35" s="39" t="s">
        <v>23</v>
      </c>
      <c r="C35" s="47">
        <f>SUM(C32:C34)</f>
        <v>80024</v>
      </c>
      <c r="D35" s="47">
        <f>SUM(D32:D34)</f>
        <v>13239</v>
      </c>
      <c r="E35" s="47">
        <f>SUM(E32:E34)</f>
        <v>15674</v>
      </c>
      <c r="F35" s="47">
        <f>SUM(F32:F34)</f>
        <v>9828</v>
      </c>
      <c r="G35" s="48">
        <f>SUM(G32:G34)</f>
        <v>118765</v>
      </c>
    </row>
    <row r="37" spans="2:9" x14ac:dyDescent="0.3">
      <c r="B37" s="5" t="s">
        <v>78</v>
      </c>
      <c r="C37" s="5"/>
    </row>
    <row r="38" spans="2:9" ht="14.5" customHeight="1" x14ac:dyDescent="0.3">
      <c r="B38" s="5" t="s">
        <v>79</v>
      </c>
      <c r="C38" s="5"/>
    </row>
    <row r="40" spans="2:9" x14ac:dyDescent="0.3">
      <c r="B40" s="36" t="s">
        <v>83</v>
      </c>
      <c r="F40" s="54"/>
      <c r="G40" s="54"/>
      <c r="H40" s="54"/>
      <c r="I40" s="54"/>
    </row>
    <row r="60" ht="28.5" customHeight="1" x14ac:dyDescent="0.3"/>
  </sheetData>
  <hyperlinks>
    <hyperlink ref="B40" location="Information!A1" display="Return to information" xr:uid="{319A05B0-70EF-4262-9BAE-7BD950193436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5306-3709-4150-9724-689784FD6A1E}">
  <sheetPr>
    <tabColor rgb="FF2363AF"/>
    <pageSetUpPr autoPageBreaks="0"/>
  </sheetPr>
  <dimension ref="A6:L75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2.3828125" customWidth="1"/>
    <col min="3" max="3" width="15.765625" customWidth="1"/>
    <col min="4" max="4" width="17.84375" customWidth="1"/>
    <col min="5" max="5" width="17.4609375" customWidth="1"/>
    <col min="6" max="6" width="15.765625" customWidth="1"/>
    <col min="7" max="7" width="9" customWidth="1"/>
  </cols>
  <sheetData>
    <row r="6" spans="1:12" ht="15" x14ac:dyDescent="0.3">
      <c r="B6" s="69" t="s">
        <v>94</v>
      </c>
    </row>
    <row r="8" spans="1:12" x14ac:dyDescent="0.3">
      <c r="B8" s="2" t="s">
        <v>229</v>
      </c>
      <c r="F8" s="9"/>
    </row>
    <row r="9" spans="1:12" x14ac:dyDescent="0.3">
      <c r="A9" s="79"/>
      <c r="B9" s="103" t="s">
        <v>167</v>
      </c>
      <c r="F9" s="5"/>
    </row>
    <row r="10" spans="1:12" x14ac:dyDescent="0.3">
      <c r="A10" s="79"/>
      <c r="B10" s="103" t="s">
        <v>230</v>
      </c>
      <c r="F10" s="5"/>
    </row>
    <row r="11" spans="1:12" x14ac:dyDescent="0.3">
      <c r="A11" s="79"/>
      <c r="B11" s="30" t="s">
        <v>231</v>
      </c>
    </row>
    <row r="12" spans="1:12" x14ac:dyDescent="0.3">
      <c r="A12" s="79"/>
      <c r="B12" s="30" t="s">
        <v>232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x14ac:dyDescent="0.3">
      <c r="A13" s="79"/>
      <c r="B13" s="30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22" spans="2:8" x14ac:dyDescent="0.3">
      <c r="H22" s="9"/>
    </row>
    <row r="31" spans="2:8" ht="17.5" customHeight="1" x14ac:dyDescent="0.3"/>
    <row r="32" spans="2:8" x14ac:dyDescent="0.3">
      <c r="B32" s="104"/>
      <c r="C32" s="105"/>
      <c r="D32" s="105"/>
      <c r="E32" s="105"/>
      <c r="F32" s="105"/>
      <c r="G32" s="106"/>
    </row>
    <row r="33" spans="2:7" x14ac:dyDescent="0.3">
      <c r="C33" s="107"/>
      <c r="D33" s="107"/>
      <c r="E33" s="107"/>
      <c r="F33" s="107"/>
      <c r="G33" s="43"/>
    </row>
    <row r="34" spans="2:7" x14ac:dyDescent="0.3">
      <c r="C34" s="107"/>
      <c r="D34" s="107"/>
      <c r="E34" s="107"/>
      <c r="F34" s="107"/>
      <c r="G34" s="43"/>
    </row>
    <row r="35" spans="2:7" x14ac:dyDescent="0.3">
      <c r="C35" s="107"/>
      <c r="D35" s="107"/>
      <c r="E35" s="107"/>
      <c r="F35" s="107"/>
      <c r="G35" s="43"/>
    </row>
    <row r="37" spans="2:7" x14ac:dyDescent="0.3">
      <c r="B37" s="5"/>
      <c r="C37" s="5"/>
      <c r="F37" s="4"/>
    </row>
    <row r="38" spans="2:7" x14ac:dyDescent="0.3">
      <c r="B38" s="134" t="s">
        <v>22</v>
      </c>
      <c r="C38" s="134" t="s">
        <v>168</v>
      </c>
      <c r="D38" s="134" t="s">
        <v>169</v>
      </c>
      <c r="E38" s="134" t="s">
        <v>170</v>
      </c>
      <c r="F38" s="4"/>
    </row>
    <row r="39" spans="2:7" x14ac:dyDescent="0.3">
      <c r="B39" s="113" t="s">
        <v>96</v>
      </c>
      <c r="C39" s="139">
        <v>28684</v>
      </c>
      <c r="D39" s="45">
        <v>0</v>
      </c>
      <c r="E39" s="45">
        <v>28684</v>
      </c>
      <c r="F39" s="127"/>
      <c r="G39" s="173"/>
    </row>
    <row r="40" spans="2:7" x14ac:dyDescent="0.3">
      <c r="B40" s="113" t="s">
        <v>86</v>
      </c>
      <c r="C40" s="139">
        <v>16581</v>
      </c>
      <c r="D40" s="45">
        <v>0</v>
      </c>
      <c r="E40" s="45">
        <v>45265</v>
      </c>
      <c r="F40" s="127"/>
      <c r="G40" s="173"/>
    </row>
    <row r="41" spans="2:7" x14ac:dyDescent="0.3">
      <c r="B41" s="113" t="s">
        <v>87</v>
      </c>
      <c r="C41" s="139">
        <v>7324</v>
      </c>
      <c r="D41" s="45">
        <v>0</v>
      </c>
      <c r="E41" s="45">
        <v>52589</v>
      </c>
      <c r="F41" s="127"/>
      <c r="G41" s="173"/>
    </row>
    <row r="42" spans="2:7" x14ac:dyDescent="0.3">
      <c r="B42" s="113" t="s">
        <v>88</v>
      </c>
      <c r="C42" s="139">
        <v>7095</v>
      </c>
      <c r="D42" s="45">
        <v>0</v>
      </c>
      <c r="E42" s="45">
        <v>59684</v>
      </c>
      <c r="F42" s="127"/>
      <c r="G42" s="173"/>
    </row>
    <row r="43" spans="2:7" x14ac:dyDescent="0.3">
      <c r="B43" s="113" t="s">
        <v>89</v>
      </c>
      <c r="C43" s="139">
        <v>6881</v>
      </c>
      <c r="D43" s="45">
        <v>0</v>
      </c>
      <c r="E43" s="45">
        <v>66565</v>
      </c>
      <c r="F43" s="127"/>
      <c r="G43" s="173"/>
    </row>
    <row r="44" spans="2:7" x14ac:dyDescent="0.3">
      <c r="B44" s="113" t="s">
        <v>90</v>
      </c>
      <c r="C44" s="139">
        <v>11689</v>
      </c>
      <c r="D44" s="45">
        <v>0</v>
      </c>
      <c r="E44" s="45">
        <v>78254</v>
      </c>
      <c r="F44" s="127"/>
      <c r="G44" s="173"/>
    </row>
    <row r="45" spans="2:7" x14ac:dyDescent="0.3">
      <c r="B45" s="113" t="s">
        <v>91</v>
      </c>
      <c r="C45" s="139">
        <v>10875</v>
      </c>
      <c r="D45" s="45">
        <v>0</v>
      </c>
      <c r="E45" s="45">
        <v>89129</v>
      </c>
      <c r="F45" s="127"/>
      <c r="G45" s="173"/>
    </row>
    <row r="46" spans="2:7" x14ac:dyDescent="0.3">
      <c r="B46" s="113" t="s">
        <v>92</v>
      </c>
      <c r="C46" s="139">
        <v>24263</v>
      </c>
      <c r="D46" s="45">
        <v>32359</v>
      </c>
      <c r="E46" s="45">
        <v>81033</v>
      </c>
      <c r="F46" s="127"/>
      <c r="G46" s="173"/>
    </row>
    <row r="47" spans="2:7" x14ac:dyDescent="0.3">
      <c r="B47" s="113" t="s">
        <v>93</v>
      </c>
      <c r="C47" s="45">
        <v>5350</v>
      </c>
      <c r="D47" s="45">
        <v>13532</v>
      </c>
      <c r="E47" s="45">
        <v>72851</v>
      </c>
      <c r="F47" s="127"/>
    </row>
    <row r="48" spans="2:7" x14ac:dyDescent="0.3">
      <c r="B48" s="113" t="s">
        <v>153</v>
      </c>
      <c r="C48" s="40">
        <v>23</v>
      </c>
      <c r="D48" s="45">
        <v>7259</v>
      </c>
      <c r="E48" s="45">
        <v>65615</v>
      </c>
      <c r="F48" s="127"/>
    </row>
    <row r="49" spans="2:9" x14ac:dyDescent="0.3">
      <c r="B49" s="113" t="s">
        <v>171</v>
      </c>
      <c r="C49" s="40">
        <v>0</v>
      </c>
      <c r="D49" s="45">
        <v>7279</v>
      </c>
      <c r="E49" s="45">
        <v>58336</v>
      </c>
      <c r="F49" s="127"/>
    </row>
    <row r="50" spans="2:9" x14ac:dyDescent="0.3">
      <c r="B50" s="113" t="s">
        <v>172</v>
      </c>
      <c r="C50" s="40">
        <v>0</v>
      </c>
      <c r="D50" s="45">
        <v>7247</v>
      </c>
      <c r="E50" s="45">
        <v>51089</v>
      </c>
      <c r="F50" s="127"/>
    </row>
    <row r="51" spans="2:9" x14ac:dyDescent="0.3">
      <c r="B51" s="113" t="s">
        <v>173</v>
      </c>
      <c r="C51" s="40">
        <v>0</v>
      </c>
      <c r="D51" s="45">
        <v>11119</v>
      </c>
      <c r="E51" s="45">
        <v>39970</v>
      </c>
      <c r="F51" s="127"/>
    </row>
    <row r="52" spans="2:9" ht="14.5" customHeight="1" x14ac:dyDescent="0.3">
      <c r="B52" s="113" t="s">
        <v>174</v>
      </c>
      <c r="C52" s="40">
        <v>0</v>
      </c>
      <c r="D52" s="45">
        <v>11322</v>
      </c>
      <c r="E52" s="45">
        <v>28648</v>
      </c>
      <c r="F52" s="127"/>
    </row>
    <row r="53" spans="2:9" x14ac:dyDescent="0.3">
      <c r="B53" s="113" t="s">
        <v>175</v>
      </c>
      <c r="C53" s="40">
        <v>0</v>
      </c>
      <c r="D53" s="45">
        <v>28648</v>
      </c>
      <c r="E53" s="45">
        <v>0</v>
      </c>
      <c r="F53" s="127"/>
    </row>
    <row r="54" spans="2:9" x14ac:dyDescent="0.3">
      <c r="B54" s="114"/>
      <c r="D54" s="42"/>
      <c r="E54" s="42"/>
      <c r="F54" s="127"/>
      <c r="G54" s="54"/>
      <c r="H54" s="54"/>
      <c r="I54" s="54"/>
    </row>
    <row r="55" spans="2:9" x14ac:dyDescent="0.3">
      <c r="B55" s="116" t="s">
        <v>95</v>
      </c>
      <c r="D55" s="42"/>
      <c r="E55" s="42"/>
      <c r="F55" s="115"/>
      <c r="G55" s="54"/>
      <c r="H55" s="54"/>
      <c r="I55" s="54"/>
    </row>
    <row r="56" spans="2:9" ht="14.5" x14ac:dyDescent="0.35">
      <c r="B56" s="116"/>
      <c r="C56" s="110"/>
      <c r="D56" s="111"/>
      <c r="E56" s="111"/>
      <c r="F56" s="108"/>
    </row>
    <row r="57" spans="2:9" ht="14.5" x14ac:dyDescent="0.35">
      <c r="B57" s="36" t="s">
        <v>83</v>
      </c>
      <c r="D57" s="111"/>
      <c r="E57" s="108"/>
    </row>
    <row r="75" ht="28.5" customHeight="1" x14ac:dyDescent="0.3"/>
  </sheetData>
  <hyperlinks>
    <hyperlink ref="B57" location="Information!A1" display="Return to information" xr:uid="{AE020D67-9B74-4FD8-9163-C4B436215186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A093-9952-4E75-9490-6299BB3CC9EF}">
  <sheetPr>
    <tabColor rgb="FF2363AF"/>
    <pageSetUpPr autoPageBreaks="0"/>
  </sheetPr>
  <dimension ref="B6:J81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26.4609375" customWidth="1"/>
    <col min="3" max="3" width="16.3828125" customWidth="1"/>
    <col min="4" max="4" width="18.23046875" customWidth="1"/>
    <col min="5" max="7" width="10.84375" customWidth="1"/>
    <col min="9" max="9" width="23.84375" customWidth="1"/>
    <col min="10" max="10" width="14.84375" customWidth="1"/>
    <col min="11" max="11" width="11.84375" customWidth="1"/>
  </cols>
  <sheetData>
    <row r="6" spans="2:10" ht="13.5" customHeight="1" x14ac:dyDescent="0.3">
      <c r="B6" s="69" t="s">
        <v>94</v>
      </c>
    </row>
    <row r="8" spans="2:10" s="7" customFormat="1" ht="13.5" customHeight="1" x14ac:dyDescent="0.3">
      <c r="B8" s="2" t="s">
        <v>299</v>
      </c>
    </row>
    <row r="9" spans="2:10" s="7" customFormat="1" ht="13.5" customHeight="1" x14ac:dyDescent="0.3">
      <c r="B9" s="31" t="s">
        <v>176</v>
      </c>
      <c r="I9" s="27"/>
      <c r="J9" s="2"/>
    </row>
    <row r="10" spans="2:10" s="7" customFormat="1" ht="13.5" customHeight="1" x14ac:dyDescent="0.3">
      <c r="B10" s="31" t="s">
        <v>177</v>
      </c>
    </row>
    <row r="11" spans="2:10" x14ac:dyDescent="0.3">
      <c r="B11" t="s">
        <v>178</v>
      </c>
    </row>
    <row r="12" spans="2:10" x14ac:dyDescent="0.3">
      <c r="B12" t="s">
        <v>179</v>
      </c>
    </row>
    <row r="30" ht="17.5" customHeight="1" x14ac:dyDescent="0.3"/>
    <row r="35" spans="2:8" x14ac:dyDescent="0.3">
      <c r="B35" s="135" t="s">
        <v>51</v>
      </c>
      <c r="C35" s="135" t="s">
        <v>52</v>
      </c>
      <c r="D35" s="135" t="s">
        <v>82</v>
      </c>
      <c r="E35" s="5"/>
      <c r="F35" s="5"/>
      <c r="G35" s="5"/>
    </row>
    <row r="36" spans="2:8" x14ac:dyDescent="0.3">
      <c r="B36" s="137" t="s">
        <v>44</v>
      </c>
      <c r="C36" s="152">
        <v>62561</v>
      </c>
      <c r="D36" s="159">
        <f>C36/C45</f>
        <v>0.52676293520818418</v>
      </c>
      <c r="E36" s="21"/>
      <c r="F36" s="21"/>
      <c r="G36" s="21"/>
    </row>
    <row r="37" spans="2:8" ht="13.5" customHeight="1" x14ac:dyDescent="0.3">
      <c r="B37" s="137" t="s">
        <v>55</v>
      </c>
      <c r="C37" s="152">
        <v>23369</v>
      </c>
      <c r="D37" s="159">
        <f>C37/C45</f>
        <v>0.19676672420325853</v>
      </c>
      <c r="E37" s="21"/>
      <c r="F37" s="21"/>
      <c r="G37" s="21"/>
      <c r="H37" s="21"/>
    </row>
    <row r="38" spans="2:8" ht="13.5" customHeight="1" x14ac:dyDescent="0.3">
      <c r="B38" s="137" t="s">
        <v>57</v>
      </c>
      <c r="C38" s="152">
        <v>20982</v>
      </c>
      <c r="D38" s="159">
        <f>C38/C45</f>
        <v>0.17666821033132657</v>
      </c>
      <c r="E38" s="21"/>
      <c r="F38" s="21"/>
      <c r="G38" s="21"/>
    </row>
    <row r="39" spans="2:8" ht="13.5" customHeight="1" x14ac:dyDescent="0.3">
      <c r="B39" s="137" t="s">
        <v>50</v>
      </c>
      <c r="C39" s="152">
        <v>4968</v>
      </c>
      <c r="D39" s="159">
        <f>C39/C45</f>
        <v>4.1830505620342691E-2</v>
      </c>
      <c r="E39" s="21"/>
      <c r="F39" s="21"/>
      <c r="G39" s="21"/>
    </row>
    <row r="40" spans="2:8" ht="13.5" customHeight="1" x14ac:dyDescent="0.3">
      <c r="B40" s="137" t="s">
        <v>56</v>
      </c>
      <c r="C40" s="152">
        <v>3379</v>
      </c>
      <c r="D40" s="159">
        <f>C40/C45</f>
        <v>2.8451143013514084E-2</v>
      </c>
      <c r="E40" s="21"/>
      <c r="F40" s="21"/>
      <c r="G40" s="21"/>
    </row>
    <row r="41" spans="2:8" ht="13.5" customHeight="1" x14ac:dyDescent="0.3">
      <c r="B41" s="137" t="s">
        <v>62</v>
      </c>
      <c r="C41" s="152">
        <v>2583</v>
      </c>
      <c r="D41" s="159">
        <f>C41/C45</f>
        <v>2.1748831726518755E-2</v>
      </c>
      <c r="E41" s="21"/>
      <c r="F41" s="21"/>
      <c r="G41" s="21"/>
    </row>
    <row r="42" spans="2:8" ht="13.5" customHeight="1" x14ac:dyDescent="0.3">
      <c r="B42" s="137" t="s">
        <v>53</v>
      </c>
      <c r="C42" s="152">
        <v>513</v>
      </c>
      <c r="D42" s="159">
        <f>C42/C45</f>
        <v>4.3194543847092995E-3</v>
      </c>
      <c r="E42" s="21"/>
      <c r="F42" s="21"/>
      <c r="G42" s="21"/>
    </row>
    <row r="43" spans="2:8" ht="13.5" customHeight="1" x14ac:dyDescent="0.3">
      <c r="B43" s="137" t="s">
        <v>54</v>
      </c>
      <c r="C43" s="152">
        <v>261</v>
      </c>
      <c r="D43" s="159">
        <f>C43/C45</f>
        <v>2.197617143097714E-3</v>
      </c>
      <c r="E43" s="21"/>
      <c r="F43" s="21"/>
      <c r="G43" s="21"/>
    </row>
    <row r="44" spans="2:8" ht="13.5" customHeight="1" x14ac:dyDescent="0.3">
      <c r="B44" s="137" t="s">
        <v>58</v>
      </c>
      <c r="C44" s="152">
        <v>149</v>
      </c>
      <c r="D44" s="159">
        <f>C44/C45</f>
        <v>1.2545783690481203E-3</v>
      </c>
      <c r="E44" s="21"/>
      <c r="F44" s="21"/>
      <c r="G44" s="21"/>
    </row>
    <row r="45" spans="2:8" ht="13.5" customHeight="1" x14ac:dyDescent="0.3">
      <c r="B45" s="138" t="s">
        <v>23</v>
      </c>
      <c r="C45" s="160">
        <f>SUM(C36:C44)</f>
        <v>118765</v>
      </c>
      <c r="D45" s="161">
        <f>SUM(D36:D44)</f>
        <v>0.99999999999999989</v>
      </c>
      <c r="E45" s="28"/>
      <c r="F45" s="28"/>
      <c r="G45" s="28"/>
    </row>
    <row r="46" spans="2:8" ht="13.5" customHeight="1" x14ac:dyDescent="0.3"/>
    <row r="47" spans="2:8" ht="13.5" customHeight="1" x14ac:dyDescent="0.3">
      <c r="B47" s="2" t="s">
        <v>233</v>
      </c>
    </row>
    <row r="48" spans="2:8" ht="17.5" customHeight="1" x14ac:dyDescent="0.3">
      <c r="B48" s="103" t="s">
        <v>180</v>
      </c>
    </row>
    <row r="49" spans="2:2" ht="17.5" customHeight="1" x14ac:dyDescent="0.3">
      <c r="B49" s="29" t="s">
        <v>181</v>
      </c>
    </row>
    <row r="50" spans="2:2" ht="17.5" customHeight="1" x14ac:dyDescent="0.3">
      <c r="B50" s="29" t="s">
        <v>182</v>
      </c>
    </row>
    <row r="51" spans="2:2" ht="17.5" customHeight="1" x14ac:dyDescent="0.3"/>
    <row r="52" spans="2:2" ht="17.5" customHeight="1" x14ac:dyDescent="0.3"/>
    <row r="71" spans="2:4" x14ac:dyDescent="0.3">
      <c r="B71" s="134" t="s">
        <v>81</v>
      </c>
      <c r="C71" s="134" t="s">
        <v>52</v>
      </c>
      <c r="D71" s="134" t="s">
        <v>80</v>
      </c>
    </row>
    <row r="72" spans="2:4" x14ac:dyDescent="0.3">
      <c r="B72" s="40" t="s">
        <v>49</v>
      </c>
      <c r="C72" s="47">
        <v>32704</v>
      </c>
      <c r="D72" s="56">
        <f>C72/C79</f>
        <v>0.52275379229871644</v>
      </c>
    </row>
    <row r="73" spans="2:4" x14ac:dyDescent="0.3">
      <c r="B73" s="40" t="s">
        <v>47</v>
      </c>
      <c r="C73" s="47">
        <v>17827</v>
      </c>
      <c r="D73" s="56">
        <f>C73/C79</f>
        <v>0.28495388500823199</v>
      </c>
    </row>
    <row r="74" spans="2:4" x14ac:dyDescent="0.3">
      <c r="B74" s="40" t="s">
        <v>48</v>
      </c>
      <c r="C74" s="47">
        <v>4789</v>
      </c>
      <c r="D74" s="56">
        <f>C74/C79</f>
        <v>7.6549287895014459E-2</v>
      </c>
    </row>
    <row r="75" spans="2:4" x14ac:dyDescent="0.3">
      <c r="B75" s="40" t="s">
        <v>45</v>
      </c>
      <c r="C75" s="47">
        <v>4569</v>
      </c>
      <c r="D75" s="56">
        <f>C75/C79</f>
        <v>7.3032720065216356E-2</v>
      </c>
    </row>
    <row r="76" spans="2:4" ht="14.15" customHeight="1" x14ac:dyDescent="0.3">
      <c r="B76" s="40" t="s">
        <v>46</v>
      </c>
      <c r="C76" s="47">
        <v>1887</v>
      </c>
      <c r="D76" s="56">
        <f>C76/C79</f>
        <v>3.0162561340132031E-2</v>
      </c>
    </row>
    <row r="77" spans="2:4" x14ac:dyDescent="0.3">
      <c r="B77" s="40" t="s">
        <v>1</v>
      </c>
      <c r="C77" s="47">
        <v>608</v>
      </c>
      <c r="D77" s="56">
        <f>C77/C79</f>
        <v>9.7185147296238866E-3</v>
      </c>
    </row>
    <row r="78" spans="2:4" x14ac:dyDescent="0.3">
      <c r="B78" s="40" t="s">
        <v>50</v>
      </c>
      <c r="C78" s="47">
        <v>177</v>
      </c>
      <c r="D78" s="56">
        <f>C78/C79</f>
        <v>2.8292386630648487E-3</v>
      </c>
    </row>
    <row r="79" spans="2:4" x14ac:dyDescent="0.3">
      <c r="B79" s="39" t="s">
        <v>23</v>
      </c>
      <c r="C79" s="48">
        <f>SUM(C72:C78)</f>
        <v>62561</v>
      </c>
      <c r="D79" s="56">
        <f>SUM(D72:D78)</f>
        <v>1.0000000000000002</v>
      </c>
    </row>
    <row r="81" spans="2:2" x14ac:dyDescent="0.3">
      <c r="B81" s="36" t="s">
        <v>83</v>
      </c>
    </row>
  </sheetData>
  <sortState xmlns:xlrd2="http://schemas.microsoft.com/office/spreadsheetml/2017/richdata2" ref="C124:C129">
    <sortCondition descending="1" ref="C124:C129"/>
  </sortState>
  <hyperlinks>
    <hyperlink ref="B81" location="Information!A1" display="Return to information" xr:uid="{28A6002A-38F2-474A-867B-DB8280AB5391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B4ED-C3FB-4B8A-9951-62FDDBD14EDB}">
  <sheetPr>
    <tabColor rgb="FF2363AF"/>
    <pageSetUpPr autoPageBreaks="0"/>
  </sheetPr>
  <dimension ref="B6:K50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3.3046875" customWidth="1"/>
    <col min="3" max="3" width="10.61328125" bestFit="1" customWidth="1"/>
    <col min="4" max="4" width="10.61328125" customWidth="1"/>
    <col min="5" max="5" width="14.765625" customWidth="1"/>
    <col min="6" max="6" width="13.3828125" bestFit="1" customWidth="1"/>
    <col min="9" max="9" width="17.15234375" customWidth="1"/>
    <col min="11" max="11" width="21.23046875" customWidth="1"/>
    <col min="12" max="12" width="11.765625" customWidth="1"/>
    <col min="13" max="13" width="10.15234375" customWidth="1"/>
  </cols>
  <sheetData>
    <row r="6" spans="2:11" ht="15" x14ac:dyDescent="0.3">
      <c r="B6" s="69" t="s">
        <v>94</v>
      </c>
    </row>
    <row r="8" spans="2:11" s="7" customFormat="1" ht="15" x14ac:dyDescent="0.3">
      <c r="B8" s="32" t="s">
        <v>234</v>
      </c>
    </row>
    <row r="9" spans="2:11" s="7" customFormat="1" ht="15" x14ac:dyDescent="0.3">
      <c r="B9" s="102" t="s">
        <v>183</v>
      </c>
      <c r="F9" s="80"/>
      <c r="G9" s="80"/>
      <c r="H9" s="80"/>
      <c r="I9" s="80"/>
      <c r="J9" s="80"/>
      <c r="K9" s="80"/>
    </row>
    <row r="10" spans="2:11" x14ac:dyDescent="0.3">
      <c r="B10" s="30" t="s">
        <v>184</v>
      </c>
      <c r="F10" s="79"/>
      <c r="G10" s="79"/>
      <c r="H10" s="79"/>
      <c r="I10" s="79"/>
      <c r="J10" s="79"/>
      <c r="K10" s="79"/>
    </row>
    <row r="11" spans="2:11" x14ac:dyDescent="0.3">
      <c r="B11" s="30"/>
    </row>
    <row r="34" spans="2:5" x14ac:dyDescent="0.3">
      <c r="B34" s="158" t="s">
        <v>22</v>
      </c>
      <c r="C34" s="112" t="s">
        <v>60</v>
      </c>
      <c r="D34" s="112" t="s">
        <v>59</v>
      </c>
      <c r="E34" s="112" t="s">
        <v>23</v>
      </c>
    </row>
    <row r="35" spans="2:5" x14ac:dyDescent="0.3">
      <c r="B35" s="40" t="s">
        <v>96</v>
      </c>
      <c r="C35" s="41">
        <v>26564</v>
      </c>
      <c r="D35" s="41">
        <v>5795</v>
      </c>
      <c r="E35" s="45">
        <f t="shared" ref="E35:E45" si="0">SUM(C35:D35)</f>
        <v>32359</v>
      </c>
    </row>
    <row r="36" spans="2:5" x14ac:dyDescent="0.3">
      <c r="B36" s="40" t="s">
        <v>86</v>
      </c>
      <c r="C36" s="41">
        <v>8757</v>
      </c>
      <c r="D36" s="41">
        <v>4775</v>
      </c>
      <c r="E36" s="45">
        <f t="shared" si="0"/>
        <v>13532</v>
      </c>
    </row>
    <row r="37" spans="2:5" x14ac:dyDescent="0.3">
      <c r="B37" s="40" t="s">
        <v>235</v>
      </c>
      <c r="C37" s="41">
        <v>5698</v>
      </c>
      <c r="D37" s="41">
        <v>1561</v>
      </c>
      <c r="E37" s="45">
        <f t="shared" si="0"/>
        <v>7259</v>
      </c>
    </row>
    <row r="38" spans="2:5" x14ac:dyDescent="0.3">
      <c r="B38" s="40" t="s">
        <v>88</v>
      </c>
      <c r="C38" s="41">
        <v>5918</v>
      </c>
      <c r="D38" s="41">
        <v>1361</v>
      </c>
      <c r="E38" s="45">
        <f t="shared" si="0"/>
        <v>7279</v>
      </c>
    </row>
    <row r="39" spans="2:5" x14ac:dyDescent="0.3">
      <c r="B39" s="40" t="s">
        <v>89</v>
      </c>
      <c r="C39" s="41">
        <v>5808</v>
      </c>
      <c r="D39" s="41">
        <v>1439</v>
      </c>
      <c r="E39" s="45">
        <f t="shared" si="0"/>
        <v>7247</v>
      </c>
    </row>
    <row r="40" spans="2:5" x14ac:dyDescent="0.3">
      <c r="B40" s="40" t="s">
        <v>236</v>
      </c>
      <c r="C40" s="41">
        <v>8393</v>
      </c>
      <c r="D40" s="41">
        <v>2726</v>
      </c>
      <c r="E40" s="45">
        <f t="shared" si="0"/>
        <v>11119</v>
      </c>
    </row>
    <row r="41" spans="2:5" x14ac:dyDescent="0.3">
      <c r="B41" s="40" t="s">
        <v>237</v>
      </c>
      <c r="C41" s="41">
        <v>9333</v>
      </c>
      <c r="D41" s="41">
        <v>1989</v>
      </c>
      <c r="E41" s="45">
        <f t="shared" si="0"/>
        <v>11322</v>
      </c>
    </row>
    <row r="42" spans="2:5" ht="13.5" customHeight="1" x14ac:dyDescent="0.3">
      <c r="B42" s="40" t="s">
        <v>238</v>
      </c>
      <c r="C42" s="41">
        <v>24318</v>
      </c>
      <c r="D42" s="41">
        <v>4329</v>
      </c>
      <c r="E42" s="45">
        <f t="shared" si="0"/>
        <v>28647</v>
      </c>
    </row>
    <row r="43" spans="2:5" x14ac:dyDescent="0.3">
      <c r="B43" s="40" t="s">
        <v>93</v>
      </c>
      <c r="C43" s="41">
        <v>1</v>
      </c>
      <c r="D43" s="41">
        <v>0</v>
      </c>
      <c r="E43" s="45">
        <f t="shared" si="0"/>
        <v>1</v>
      </c>
    </row>
    <row r="44" spans="2:5" x14ac:dyDescent="0.3">
      <c r="B44" s="40" t="s">
        <v>153</v>
      </c>
      <c r="C44" s="41">
        <v>0</v>
      </c>
      <c r="D44" s="41">
        <v>0</v>
      </c>
      <c r="E44" s="45">
        <f t="shared" si="0"/>
        <v>0</v>
      </c>
    </row>
    <row r="45" spans="2:5" x14ac:dyDescent="0.3">
      <c r="B45" s="39" t="s">
        <v>23</v>
      </c>
      <c r="C45" s="46">
        <f>SUM(C35:C43)</f>
        <v>94790</v>
      </c>
      <c r="D45" s="46">
        <f>SUM(D35:D43)</f>
        <v>23975</v>
      </c>
      <c r="E45" s="46">
        <f t="shared" si="0"/>
        <v>118765</v>
      </c>
    </row>
    <row r="46" spans="2:5" x14ac:dyDescent="0.3">
      <c r="B46" s="5"/>
      <c r="C46" s="44"/>
      <c r="D46" s="44"/>
      <c r="E46" s="44"/>
    </row>
    <row r="47" spans="2:5" x14ac:dyDescent="0.3">
      <c r="B47" s="30" t="s">
        <v>95</v>
      </c>
      <c r="C47" s="44"/>
      <c r="D47" s="44"/>
      <c r="E47" s="44"/>
    </row>
    <row r="49" spans="2:5" x14ac:dyDescent="0.3">
      <c r="B49" s="36" t="s">
        <v>83</v>
      </c>
    </row>
    <row r="50" spans="2:5" x14ac:dyDescent="0.3">
      <c r="E50" s="30"/>
    </row>
  </sheetData>
  <hyperlinks>
    <hyperlink ref="B49" location="Information!A1" display="Return to information" xr:uid="{3759F7A6-AB99-4F5E-8D31-E79D6931A9DB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C45:D45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4E6C-38CE-47C4-BBDC-FC3A9B2B9916}">
  <sheetPr>
    <tabColor rgb="FF2363AF"/>
    <pageSetUpPr autoPageBreaks="0"/>
  </sheetPr>
  <dimension ref="B7:G83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7.61328125" customWidth="1"/>
    <col min="3" max="6" width="15.765625" customWidth="1"/>
    <col min="7" max="7" width="10.4609375" customWidth="1"/>
    <col min="8" max="8" width="12.23046875" bestFit="1" customWidth="1"/>
    <col min="9" max="9" width="10.765625" customWidth="1"/>
  </cols>
  <sheetData>
    <row r="7" spans="2:2" ht="15" x14ac:dyDescent="0.3">
      <c r="B7" s="69" t="s">
        <v>94</v>
      </c>
    </row>
    <row r="9" spans="2:2" s="7" customFormat="1" ht="15" x14ac:dyDescent="0.3">
      <c r="B9" s="32" t="s">
        <v>239</v>
      </c>
    </row>
    <row r="10" spans="2:2" s="7" customFormat="1" ht="15" x14ac:dyDescent="0.3">
      <c r="B10" s="102" t="s">
        <v>185</v>
      </c>
    </row>
    <row r="11" spans="2:2" s="7" customFormat="1" ht="15" x14ac:dyDescent="0.3">
      <c r="B11" s="102" t="s">
        <v>186</v>
      </c>
    </row>
    <row r="33" spans="2:7" x14ac:dyDescent="0.3">
      <c r="B33" s="112" t="s">
        <v>98</v>
      </c>
      <c r="C33" s="112" t="s">
        <v>24</v>
      </c>
      <c r="D33" s="112" t="s">
        <v>25</v>
      </c>
      <c r="E33" s="112" t="s">
        <v>3</v>
      </c>
      <c r="F33" s="112" t="s">
        <v>1</v>
      </c>
      <c r="G33" s="112" t="s">
        <v>23</v>
      </c>
    </row>
    <row r="34" spans="2:7" x14ac:dyDescent="0.3">
      <c r="B34" s="40" t="s">
        <v>96</v>
      </c>
      <c r="C34" s="45">
        <v>4864</v>
      </c>
      <c r="D34" s="45">
        <v>328</v>
      </c>
      <c r="E34" s="45">
        <v>488</v>
      </c>
      <c r="F34" s="45">
        <v>115</v>
      </c>
      <c r="G34" s="45">
        <f>SUM(C34:F34)</f>
        <v>5795</v>
      </c>
    </row>
    <row r="35" spans="2:7" x14ac:dyDescent="0.3">
      <c r="B35" s="40" t="s">
        <v>86</v>
      </c>
      <c r="C35" s="45">
        <v>3952</v>
      </c>
      <c r="D35" s="45">
        <v>605</v>
      </c>
      <c r="E35" s="45">
        <v>174</v>
      </c>
      <c r="F35" s="45">
        <v>44</v>
      </c>
      <c r="G35" s="45">
        <f>SUM(C35:F35)</f>
        <v>4775</v>
      </c>
    </row>
    <row r="36" spans="2:7" x14ac:dyDescent="0.3">
      <c r="B36" s="40" t="s">
        <v>87</v>
      </c>
      <c r="C36" s="45">
        <v>1520</v>
      </c>
      <c r="D36" s="45">
        <v>0</v>
      </c>
      <c r="E36" s="45">
        <v>38</v>
      </c>
      <c r="F36" s="45">
        <v>3</v>
      </c>
      <c r="G36" s="45">
        <f>SUM(C37:F37)</f>
        <v>1361</v>
      </c>
    </row>
    <row r="37" spans="2:7" x14ac:dyDescent="0.3">
      <c r="B37" s="40" t="s">
        <v>88</v>
      </c>
      <c r="C37" s="45">
        <v>1305</v>
      </c>
      <c r="D37" s="45">
        <v>22</v>
      </c>
      <c r="E37" s="45">
        <v>34</v>
      </c>
      <c r="F37" s="45">
        <v>0</v>
      </c>
      <c r="G37" s="45">
        <f t="shared" ref="G37:G44" si="0">SUM(C37:F37)</f>
        <v>1361</v>
      </c>
    </row>
    <row r="38" spans="2:7" x14ac:dyDescent="0.3">
      <c r="B38" s="40" t="s">
        <v>89</v>
      </c>
      <c r="C38" s="45">
        <v>1400</v>
      </c>
      <c r="D38" s="45">
        <v>26</v>
      </c>
      <c r="E38" s="45">
        <v>12</v>
      </c>
      <c r="F38" s="45">
        <v>1</v>
      </c>
      <c r="G38" s="45">
        <f t="shared" si="0"/>
        <v>1439</v>
      </c>
    </row>
    <row r="39" spans="2:7" x14ac:dyDescent="0.3">
      <c r="B39" s="40" t="s">
        <v>90</v>
      </c>
      <c r="C39" s="45">
        <v>2721</v>
      </c>
      <c r="D39" s="45">
        <v>1</v>
      </c>
      <c r="E39" s="45">
        <v>4</v>
      </c>
      <c r="F39" s="45">
        <v>0</v>
      </c>
      <c r="G39" s="45">
        <f t="shared" si="0"/>
        <v>2726</v>
      </c>
    </row>
    <row r="40" spans="2:7" x14ac:dyDescent="0.3">
      <c r="B40" s="40" t="s">
        <v>91</v>
      </c>
      <c r="C40" s="45">
        <v>1955</v>
      </c>
      <c r="D40" s="45">
        <v>20</v>
      </c>
      <c r="E40" s="45">
        <v>14</v>
      </c>
      <c r="F40" s="45">
        <v>0</v>
      </c>
      <c r="G40" s="45">
        <f t="shared" si="0"/>
        <v>1989</v>
      </c>
    </row>
    <row r="41" spans="2:7" x14ac:dyDescent="0.3">
      <c r="B41" s="40" t="s">
        <v>92</v>
      </c>
      <c r="C41" s="45">
        <v>4292</v>
      </c>
      <c r="D41" s="45">
        <v>25</v>
      </c>
      <c r="E41" s="45">
        <v>12</v>
      </c>
      <c r="F41" s="45">
        <v>0</v>
      </c>
      <c r="G41" s="45">
        <f t="shared" si="0"/>
        <v>4329</v>
      </c>
    </row>
    <row r="42" spans="2:7" x14ac:dyDescent="0.3">
      <c r="B42" s="40" t="s">
        <v>93</v>
      </c>
      <c r="C42" s="45">
        <v>0</v>
      </c>
      <c r="D42" s="45">
        <v>0</v>
      </c>
      <c r="E42" s="45">
        <v>0</v>
      </c>
      <c r="F42" s="45">
        <v>0</v>
      </c>
      <c r="G42" s="45">
        <f t="shared" si="0"/>
        <v>0</v>
      </c>
    </row>
    <row r="43" spans="2:7" x14ac:dyDescent="0.3">
      <c r="B43" s="40" t="s">
        <v>153</v>
      </c>
      <c r="C43" s="45">
        <v>0</v>
      </c>
      <c r="D43" s="45">
        <v>0</v>
      </c>
      <c r="E43" s="45">
        <v>0</v>
      </c>
      <c r="F43" s="45">
        <v>0</v>
      </c>
      <c r="G43" s="45">
        <f t="shared" si="0"/>
        <v>0</v>
      </c>
    </row>
    <row r="44" spans="2:7" x14ac:dyDescent="0.3">
      <c r="B44" s="39" t="s">
        <v>23</v>
      </c>
      <c r="C44" s="46">
        <f>SUM(C34:C42)</f>
        <v>22009</v>
      </c>
      <c r="D44" s="46">
        <f t="shared" ref="D44:E44" si="1">SUM(D34:D42)</f>
        <v>1027</v>
      </c>
      <c r="E44" s="46">
        <f t="shared" si="1"/>
        <v>776</v>
      </c>
      <c r="F44" s="46">
        <f t="shared" ref="F44" si="2">SUM(F34:F42)</f>
        <v>163</v>
      </c>
      <c r="G44" s="46">
        <f t="shared" si="0"/>
        <v>23975</v>
      </c>
    </row>
    <row r="46" spans="2:7" x14ac:dyDescent="0.3">
      <c r="B46" s="5" t="s">
        <v>78</v>
      </c>
    </row>
    <row r="47" spans="2:7" x14ac:dyDescent="0.3">
      <c r="B47" s="5" t="s">
        <v>79</v>
      </c>
    </row>
    <row r="49" spans="2:2" x14ac:dyDescent="0.3">
      <c r="B49" s="36" t="s">
        <v>83</v>
      </c>
    </row>
    <row r="53" spans="2:2" ht="17.149999999999999" customHeight="1" x14ac:dyDescent="0.3"/>
    <row r="54" spans="2:2" ht="17.149999999999999" customHeight="1" x14ac:dyDescent="0.3"/>
    <row r="55" spans="2:2" ht="17.149999999999999" customHeight="1" x14ac:dyDescent="0.3"/>
    <row r="61" spans="2:2" ht="14.5" customHeight="1" x14ac:dyDescent="0.3"/>
    <row r="83" ht="8.25" customHeight="1" x14ac:dyDescent="0.3"/>
  </sheetData>
  <hyperlinks>
    <hyperlink ref="B49" location="Information!A1" display="Return to information" xr:uid="{1DFDF7FE-D030-4B68-A71A-77845E122932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C44:F44" formulaRange="1"/>
    <ignoredError sqref="G36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7C87-2E7D-450B-9AD1-7A21B590D425}">
  <sheetPr>
    <tabColor rgb="FF2363AF"/>
    <pageSetUpPr autoPageBreaks="0"/>
  </sheetPr>
  <dimension ref="B6:N74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2.84375" customWidth="1"/>
    <col min="3" max="3" width="17.765625" customWidth="1"/>
    <col min="4" max="4" width="14.765625" customWidth="1"/>
    <col min="6" max="6" width="13.15234375" customWidth="1"/>
  </cols>
  <sheetData>
    <row r="6" spans="2:14" ht="15" x14ac:dyDescent="0.3">
      <c r="B6" s="69" t="s">
        <v>94</v>
      </c>
    </row>
    <row r="8" spans="2:14" s="7" customFormat="1" ht="15" x14ac:dyDescent="0.3">
      <c r="B8" s="2" t="s">
        <v>240</v>
      </c>
    </row>
    <row r="9" spans="2:14" s="7" customFormat="1" ht="15" x14ac:dyDescent="0.3">
      <c r="B9" s="103" t="s">
        <v>187</v>
      </c>
      <c r="M9" s="80"/>
      <c r="N9" s="80"/>
    </row>
    <row r="10" spans="2:14" s="7" customFormat="1" ht="15" x14ac:dyDescent="0.3">
      <c r="B10" s="103" t="s">
        <v>188</v>
      </c>
      <c r="M10" s="80"/>
      <c r="N10" s="80"/>
    </row>
    <row r="11" spans="2:14" s="7" customFormat="1" ht="15" x14ac:dyDescent="0.3">
      <c r="B11" s="102" t="s">
        <v>189</v>
      </c>
      <c r="M11" s="80"/>
      <c r="N11" s="80"/>
    </row>
    <row r="12" spans="2:14" s="7" customFormat="1" ht="15" x14ac:dyDescent="0.3">
      <c r="B12" s="31"/>
    </row>
    <row r="32" ht="17.5" customHeight="1" x14ac:dyDescent="0.3"/>
    <row r="37" spans="2:3" x14ac:dyDescent="0.3">
      <c r="B37" s="112" t="s">
        <v>22</v>
      </c>
      <c r="C37" s="125" t="s">
        <v>61</v>
      </c>
    </row>
    <row r="38" spans="2:3" x14ac:dyDescent="0.3">
      <c r="B38" s="40" t="s">
        <v>96</v>
      </c>
      <c r="C38" s="47">
        <v>1</v>
      </c>
    </row>
    <row r="39" spans="2:3" x14ac:dyDescent="0.3">
      <c r="B39" s="58" t="s">
        <v>86</v>
      </c>
      <c r="C39" s="47">
        <v>13</v>
      </c>
    </row>
    <row r="40" spans="2:3" x14ac:dyDescent="0.3">
      <c r="B40" s="40" t="s">
        <v>87</v>
      </c>
      <c r="C40" s="47">
        <v>20</v>
      </c>
    </row>
    <row r="41" spans="2:3" ht="15.65" customHeight="1" x14ac:dyDescent="0.3">
      <c r="B41" s="40" t="s">
        <v>88</v>
      </c>
      <c r="C41" s="47">
        <v>198</v>
      </c>
    </row>
    <row r="42" spans="2:3" ht="14.5" customHeight="1" x14ac:dyDescent="0.3">
      <c r="B42" s="40" t="s">
        <v>89</v>
      </c>
      <c r="C42" s="47">
        <v>184</v>
      </c>
    </row>
    <row r="43" spans="2:3" ht="15" customHeight="1" x14ac:dyDescent="0.3">
      <c r="B43" s="40" t="s">
        <v>90</v>
      </c>
      <c r="C43" s="47">
        <v>935</v>
      </c>
    </row>
    <row r="44" spans="2:3" x14ac:dyDescent="0.3">
      <c r="B44" s="40" t="s">
        <v>91</v>
      </c>
      <c r="C44" s="47">
        <v>793</v>
      </c>
    </row>
    <row r="45" spans="2:3" x14ac:dyDescent="0.3">
      <c r="B45" s="40" t="s">
        <v>92</v>
      </c>
      <c r="C45" s="47">
        <v>866</v>
      </c>
    </row>
    <row r="46" spans="2:3" x14ac:dyDescent="0.3">
      <c r="B46" s="40" t="s">
        <v>93</v>
      </c>
      <c r="C46" s="47">
        <v>467</v>
      </c>
    </row>
    <row r="47" spans="2:3" x14ac:dyDescent="0.3">
      <c r="B47" s="40" t="s">
        <v>153</v>
      </c>
      <c r="C47" s="47">
        <v>14</v>
      </c>
    </row>
    <row r="48" spans="2:3" x14ac:dyDescent="0.3">
      <c r="B48" s="39" t="s">
        <v>30</v>
      </c>
      <c r="C48" s="48">
        <f>SUM(C38:C46)</f>
        <v>3477</v>
      </c>
    </row>
    <row r="49" spans="2:3" x14ac:dyDescent="0.3">
      <c r="B49" s="5"/>
      <c r="C49" s="57"/>
    </row>
    <row r="50" spans="2:3" x14ac:dyDescent="0.3">
      <c r="B50" s="30" t="s">
        <v>95</v>
      </c>
      <c r="C50" s="57"/>
    </row>
    <row r="52" spans="2:3" ht="14.5" customHeight="1" x14ac:dyDescent="0.3">
      <c r="B52" s="36" t="s">
        <v>83</v>
      </c>
    </row>
    <row r="74" ht="28.5" customHeight="1" x14ac:dyDescent="0.3"/>
  </sheetData>
  <hyperlinks>
    <hyperlink ref="B52" location="Information!A1" display="Return to information" xr:uid="{AB4280E1-1E06-4DFB-85A9-ACB83F5DD53E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C4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9528-7863-4B3E-9C5C-B328A6B7B618}">
  <sheetPr>
    <tabColor rgb="FF2363AF"/>
    <pageSetUpPr autoPageBreaks="0"/>
  </sheetPr>
  <dimension ref="B6:C64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2.84375" customWidth="1"/>
    <col min="3" max="3" width="17.765625" customWidth="1"/>
    <col min="4" max="4" width="14.765625" customWidth="1"/>
    <col min="6" max="6" width="13.15234375" customWidth="1"/>
  </cols>
  <sheetData>
    <row r="6" spans="2:2" ht="15" x14ac:dyDescent="0.3">
      <c r="B6" s="69" t="s">
        <v>94</v>
      </c>
    </row>
    <row r="8" spans="2:2" s="7" customFormat="1" ht="15" x14ac:dyDescent="0.3">
      <c r="B8" s="2" t="s">
        <v>271</v>
      </c>
    </row>
    <row r="9" spans="2:2" s="7" customFormat="1" ht="15" x14ac:dyDescent="0.3">
      <c r="B9" t="s">
        <v>241</v>
      </c>
    </row>
    <row r="10" spans="2:2" s="7" customFormat="1" ht="15" x14ac:dyDescent="0.3">
      <c r="B10" s="103" t="s">
        <v>242</v>
      </c>
    </row>
    <row r="11" spans="2:2" s="7" customFormat="1" ht="15" x14ac:dyDescent="0.3">
      <c r="B11" s="102" t="s">
        <v>243</v>
      </c>
    </row>
    <row r="12" spans="2:2" s="7" customFormat="1" ht="15" x14ac:dyDescent="0.3">
      <c r="B12" s="102"/>
    </row>
    <row r="32" spans="2:3" x14ac:dyDescent="0.3">
      <c r="B32" s="112" t="s">
        <v>22</v>
      </c>
      <c r="C32" s="134" t="s">
        <v>141</v>
      </c>
    </row>
    <row r="33" spans="2:3" x14ac:dyDescent="0.3">
      <c r="B33" s="58" t="s">
        <v>90</v>
      </c>
      <c r="C33" s="47">
        <v>189</v>
      </c>
    </row>
    <row r="34" spans="2:3" x14ac:dyDescent="0.3">
      <c r="B34" s="40" t="s">
        <v>91</v>
      </c>
      <c r="C34" s="47">
        <v>451</v>
      </c>
    </row>
    <row r="35" spans="2:3" ht="15.65" customHeight="1" x14ac:dyDescent="0.3">
      <c r="B35" s="40" t="s">
        <v>92</v>
      </c>
      <c r="C35" s="47">
        <v>609</v>
      </c>
    </row>
    <row r="36" spans="2:3" ht="14.5" customHeight="1" x14ac:dyDescent="0.3">
      <c r="B36" s="40" t="s">
        <v>93</v>
      </c>
      <c r="C36" s="47">
        <v>91</v>
      </c>
    </row>
    <row r="37" spans="2:3" ht="14.5" customHeight="1" x14ac:dyDescent="0.3">
      <c r="B37" s="40" t="s">
        <v>153</v>
      </c>
      <c r="C37" s="47">
        <v>0</v>
      </c>
    </row>
    <row r="38" spans="2:3" ht="15" customHeight="1" x14ac:dyDescent="0.3">
      <c r="B38" s="39" t="s">
        <v>23</v>
      </c>
      <c r="C38" s="48">
        <f>SUM(C33:C36)</f>
        <v>1340</v>
      </c>
    </row>
    <row r="39" spans="2:3" x14ac:dyDescent="0.3">
      <c r="B39" s="5"/>
      <c r="C39" s="57"/>
    </row>
    <row r="40" spans="2:3" x14ac:dyDescent="0.3">
      <c r="B40" s="30" t="s">
        <v>95</v>
      </c>
      <c r="C40" s="57"/>
    </row>
    <row r="42" spans="2:3" ht="14.5" customHeight="1" x14ac:dyDescent="0.3">
      <c r="B42" s="36" t="s">
        <v>83</v>
      </c>
    </row>
    <row r="64" ht="28.5" customHeight="1" x14ac:dyDescent="0.3"/>
  </sheetData>
  <hyperlinks>
    <hyperlink ref="B42" location="Information!A1" display="Return to information" xr:uid="{575D7BA8-FD17-43C8-BD10-537954029DD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C38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6680-0097-42CB-92FB-6815698D0EDF}">
  <sheetPr>
    <tabColor rgb="FF2363AF"/>
    <pageSetUpPr autoPageBreaks="0"/>
  </sheetPr>
  <dimension ref="B6:C73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2.4609375" customWidth="1"/>
    <col min="3" max="3" width="17.765625" customWidth="1"/>
    <col min="4" max="4" width="14.765625" customWidth="1"/>
    <col min="6" max="6" width="13.15234375" customWidth="1"/>
  </cols>
  <sheetData>
    <row r="6" spans="2:2" ht="15" x14ac:dyDescent="0.3">
      <c r="B6" s="69" t="s">
        <v>94</v>
      </c>
    </row>
    <row r="8" spans="2:2" s="7" customFormat="1" ht="15" x14ac:dyDescent="0.3">
      <c r="B8" s="2" t="s">
        <v>244</v>
      </c>
    </row>
    <row r="9" spans="2:2" s="7" customFormat="1" ht="15" x14ac:dyDescent="0.3">
      <c r="B9" s="103" t="s">
        <v>190</v>
      </c>
    </row>
    <row r="10" spans="2:2" s="7" customFormat="1" ht="15" x14ac:dyDescent="0.3">
      <c r="B10" s="103" t="s">
        <v>191</v>
      </c>
    </row>
    <row r="11" spans="2:2" s="7" customFormat="1" ht="15" x14ac:dyDescent="0.3">
      <c r="B11" s="102" t="s">
        <v>192</v>
      </c>
    </row>
    <row r="12" spans="2:2" s="7" customFormat="1" ht="15" x14ac:dyDescent="0.3">
      <c r="B12" s="31"/>
    </row>
    <row r="36" spans="2:3" x14ac:dyDescent="0.3">
      <c r="B36" s="112" t="s">
        <v>22</v>
      </c>
      <c r="C36" s="134" t="s">
        <v>141</v>
      </c>
    </row>
    <row r="37" spans="2:3" x14ac:dyDescent="0.3">
      <c r="B37" s="40" t="s">
        <v>96</v>
      </c>
      <c r="C37" s="47">
        <v>15</v>
      </c>
    </row>
    <row r="38" spans="2:3" x14ac:dyDescent="0.3">
      <c r="B38" s="40" t="s">
        <v>245</v>
      </c>
      <c r="C38" s="47">
        <v>107</v>
      </c>
    </row>
    <row r="39" spans="2:3" x14ac:dyDescent="0.3">
      <c r="B39" s="40" t="s">
        <v>87</v>
      </c>
      <c r="C39" s="47">
        <v>394</v>
      </c>
    </row>
    <row r="40" spans="2:3" x14ac:dyDescent="0.3">
      <c r="B40" s="40" t="s">
        <v>88</v>
      </c>
      <c r="C40" s="47">
        <v>431</v>
      </c>
    </row>
    <row r="41" spans="2:3" x14ac:dyDescent="0.3">
      <c r="B41" s="40" t="s">
        <v>89</v>
      </c>
      <c r="C41" s="47">
        <v>482</v>
      </c>
    </row>
    <row r="42" spans="2:3" x14ac:dyDescent="0.3">
      <c r="B42" s="58" t="s">
        <v>236</v>
      </c>
      <c r="C42" s="47">
        <v>521</v>
      </c>
    </row>
    <row r="43" spans="2:3" x14ac:dyDescent="0.3">
      <c r="B43" s="40" t="s">
        <v>91</v>
      </c>
      <c r="C43" s="47">
        <v>643</v>
      </c>
    </row>
    <row r="44" spans="2:3" ht="12.5" customHeight="1" x14ac:dyDescent="0.3">
      <c r="B44" s="40" t="s">
        <v>92</v>
      </c>
      <c r="C44" s="47">
        <v>785</v>
      </c>
    </row>
    <row r="45" spans="2:3" ht="14.5" customHeight="1" x14ac:dyDescent="0.3">
      <c r="B45" s="40" t="s">
        <v>93</v>
      </c>
      <c r="C45" s="47">
        <v>527</v>
      </c>
    </row>
    <row r="46" spans="2:3" ht="14.5" customHeight="1" x14ac:dyDescent="0.3">
      <c r="B46" s="40" t="s">
        <v>153</v>
      </c>
      <c r="C46" s="47">
        <v>436</v>
      </c>
    </row>
    <row r="47" spans="2:3" ht="15" customHeight="1" x14ac:dyDescent="0.3">
      <c r="B47" s="39" t="s">
        <v>23</v>
      </c>
      <c r="C47" s="48">
        <f>SUM(C37:C45)</f>
        <v>3905</v>
      </c>
    </row>
    <row r="48" spans="2:3" x14ac:dyDescent="0.3">
      <c r="B48" s="5"/>
      <c r="C48" s="57"/>
    </row>
    <row r="49" spans="2:3" x14ac:dyDescent="0.3">
      <c r="B49" s="30" t="s">
        <v>95</v>
      </c>
      <c r="C49" s="57"/>
    </row>
    <row r="51" spans="2:3" ht="14.5" customHeight="1" x14ac:dyDescent="0.3">
      <c r="B51" s="36" t="s">
        <v>83</v>
      </c>
    </row>
    <row r="73" ht="28.5" customHeight="1" x14ac:dyDescent="0.3"/>
  </sheetData>
  <hyperlinks>
    <hyperlink ref="B51" location="Information!A1" display="Return to information" xr:uid="{41BA7B48-8FDC-4407-96C6-A58795B9F7DE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C47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C04E-05D5-4215-B5FE-10F8DB7E9AFF}">
  <sheetPr>
    <tabColor rgb="FFE2C700"/>
    <pageSetUpPr autoPageBreaks="0"/>
  </sheetPr>
  <dimension ref="B6:K51"/>
  <sheetViews>
    <sheetView showGridLines="0" zoomScaleNormal="100" workbookViewId="0"/>
  </sheetViews>
  <sheetFormatPr defaultRowHeight="13.5" x14ac:dyDescent="0.3"/>
  <cols>
    <col min="1" max="1" width="2.4609375" customWidth="1"/>
    <col min="2" max="2" width="16.765625" customWidth="1"/>
    <col min="3" max="3" width="23.15234375" customWidth="1"/>
    <col min="4" max="4" width="13.23046875" customWidth="1"/>
    <col min="5" max="5" width="28.23046875" customWidth="1"/>
    <col min="6" max="6" width="17.4609375" customWidth="1"/>
    <col min="7" max="7" width="14.4609375" customWidth="1"/>
  </cols>
  <sheetData>
    <row r="6" spans="2:11" ht="15" x14ac:dyDescent="0.3">
      <c r="B6" s="69" t="s">
        <v>84</v>
      </c>
    </row>
    <row r="8" spans="2:11" s="7" customFormat="1" ht="15" x14ac:dyDescent="0.3">
      <c r="B8" s="2" t="s">
        <v>193</v>
      </c>
    </row>
    <row r="9" spans="2:11" s="7" customFormat="1" ht="15" x14ac:dyDescent="0.3">
      <c r="B9" s="102" t="s">
        <v>194</v>
      </c>
      <c r="J9" s="80"/>
      <c r="K9" s="80"/>
    </row>
    <row r="10" spans="2:11" ht="17.149999999999999" customHeight="1" x14ac:dyDescent="0.3">
      <c r="B10" s="30" t="s">
        <v>292</v>
      </c>
      <c r="J10" s="79"/>
      <c r="K10" s="79"/>
    </row>
    <row r="11" spans="2:11" ht="17.149999999999999" customHeight="1" x14ac:dyDescent="0.3">
      <c r="B11" s="30" t="s">
        <v>195</v>
      </c>
      <c r="J11" s="79"/>
      <c r="K11" s="79"/>
    </row>
    <row r="12" spans="2:11" ht="17.149999999999999" customHeight="1" x14ac:dyDescent="0.3">
      <c r="B12" s="30" t="s">
        <v>196</v>
      </c>
      <c r="J12" s="79"/>
      <c r="K12" s="79"/>
    </row>
    <row r="13" spans="2:11" ht="17.149999999999999" customHeight="1" x14ac:dyDescent="0.3">
      <c r="B13" s="30"/>
    </row>
    <row r="14" spans="2:11" ht="17.149999999999999" customHeight="1" x14ac:dyDescent="0.3"/>
    <row r="15" spans="2:11" ht="17.149999999999999" customHeight="1" x14ac:dyDescent="0.3"/>
    <row r="16" spans="2:11" ht="17.149999999999999" customHeight="1" x14ac:dyDescent="0.3"/>
    <row r="17" spans="4:6" ht="17.149999999999999" customHeight="1" x14ac:dyDescent="0.3"/>
    <row r="18" spans="4:6" ht="17.149999999999999" customHeight="1" x14ac:dyDescent="0.3"/>
    <row r="19" spans="4:6" ht="17.149999999999999" customHeight="1" x14ac:dyDescent="0.3"/>
    <row r="20" spans="4:6" ht="17.149999999999999" customHeight="1" x14ac:dyDescent="0.3"/>
    <row r="21" spans="4:6" ht="17.149999999999999" customHeight="1" x14ac:dyDescent="0.3"/>
    <row r="22" spans="4:6" ht="17.149999999999999" customHeight="1" x14ac:dyDescent="0.3">
      <c r="F22" s="9"/>
    </row>
    <row r="23" spans="4:6" ht="17.149999999999999" customHeight="1" x14ac:dyDescent="0.3"/>
    <row r="24" spans="4:6" ht="17.149999999999999" customHeight="1" x14ac:dyDescent="0.3"/>
    <row r="25" spans="4:6" ht="17.149999999999999" customHeight="1" x14ac:dyDescent="0.3"/>
    <row r="26" spans="4:6" ht="17.149999999999999" customHeight="1" x14ac:dyDescent="0.3"/>
    <row r="32" spans="4:6" x14ac:dyDescent="0.3">
      <c r="D32" s="9"/>
    </row>
    <row r="33" spans="2:8" x14ac:dyDescent="0.3">
      <c r="D33" s="20"/>
      <c r="E33" s="20"/>
      <c r="F33" s="19"/>
    </row>
    <row r="34" spans="2:8" x14ac:dyDescent="0.3">
      <c r="E34" s="20"/>
      <c r="F34" s="19"/>
    </row>
    <row r="35" spans="2:8" x14ac:dyDescent="0.3">
      <c r="E35" s="20"/>
      <c r="F35" s="19"/>
    </row>
    <row r="36" spans="2:8" x14ac:dyDescent="0.3">
      <c r="B36" s="134" t="s">
        <v>22</v>
      </c>
      <c r="C36" s="162" t="s">
        <v>0</v>
      </c>
      <c r="D36" s="134" t="s">
        <v>1</v>
      </c>
      <c r="E36" s="163" t="s">
        <v>2</v>
      </c>
      <c r="F36" s="134" t="s">
        <v>3</v>
      </c>
      <c r="G36" s="134" t="s">
        <v>23</v>
      </c>
      <c r="H36" s="74"/>
    </row>
    <row r="37" spans="2:8" x14ac:dyDescent="0.3">
      <c r="B37" s="40" t="s">
        <v>246</v>
      </c>
      <c r="C37" s="128">
        <v>37.58</v>
      </c>
      <c r="D37" s="129">
        <v>74.92</v>
      </c>
      <c r="E37" s="129">
        <v>23.4</v>
      </c>
      <c r="F37" s="129">
        <v>3.07</v>
      </c>
      <c r="G37" s="130">
        <f>SUM(C37:F37)</f>
        <v>138.97</v>
      </c>
      <c r="H37" s="25"/>
    </row>
    <row r="38" spans="2:8" x14ac:dyDescent="0.3">
      <c r="B38" s="40" t="s">
        <v>86</v>
      </c>
      <c r="C38" s="128">
        <v>180.68</v>
      </c>
      <c r="D38" s="129">
        <v>377.12</v>
      </c>
      <c r="E38" s="129">
        <v>98</v>
      </c>
      <c r="F38" s="129">
        <v>10.4</v>
      </c>
      <c r="G38" s="130">
        <f t="shared" ref="G38:G46" si="0">SUM(C38:F38)</f>
        <v>666.19999999999993</v>
      </c>
      <c r="H38" s="25"/>
    </row>
    <row r="39" spans="2:8" x14ac:dyDescent="0.3">
      <c r="B39" s="40" t="s">
        <v>235</v>
      </c>
      <c r="C39" s="128">
        <v>242.58</v>
      </c>
      <c r="D39" s="129">
        <v>448.77</v>
      </c>
      <c r="E39" s="129">
        <v>129.81</v>
      </c>
      <c r="F39" s="129">
        <v>11.95</v>
      </c>
      <c r="G39" s="130">
        <f t="shared" si="0"/>
        <v>833.11000000000013</v>
      </c>
      <c r="H39" s="25"/>
    </row>
    <row r="40" spans="2:8" x14ac:dyDescent="0.3">
      <c r="B40" s="40" t="s">
        <v>88</v>
      </c>
      <c r="C40" s="128">
        <v>295.97000000000003</v>
      </c>
      <c r="D40" s="129">
        <v>448.3</v>
      </c>
      <c r="E40" s="129">
        <v>155.86000000000001</v>
      </c>
      <c r="F40" s="129">
        <v>12.77</v>
      </c>
      <c r="G40" s="130">
        <f t="shared" si="0"/>
        <v>912.9</v>
      </c>
      <c r="H40" s="25"/>
    </row>
    <row r="41" spans="2:8" x14ac:dyDescent="0.3">
      <c r="B41" s="40" t="s">
        <v>247</v>
      </c>
      <c r="C41" s="128">
        <v>351.12</v>
      </c>
      <c r="D41" s="129">
        <v>452.29</v>
      </c>
      <c r="E41" s="129">
        <v>175.16</v>
      </c>
      <c r="F41" s="129">
        <v>13.29</v>
      </c>
      <c r="G41" s="130">
        <f t="shared" si="0"/>
        <v>991.86</v>
      </c>
      <c r="H41" s="25"/>
    </row>
    <row r="42" spans="2:8" x14ac:dyDescent="0.3">
      <c r="B42" s="40" t="s">
        <v>90</v>
      </c>
      <c r="C42" s="128">
        <v>430.54</v>
      </c>
      <c r="D42" s="129">
        <v>473.14</v>
      </c>
      <c r="E42" s="129">
        <v>194.04</v>
      </c>
      <c r="F42" s="129">
        <v>13.57</v>
      </c>
      <c r="G42" s="130">
        <f t="shared" si="0"/>
        <v>1111.29</v>
      </c>
      <c r="H42" s="25"/>
    </row>
    <row r="43" spans="2:8" x14ac:dyDescent="0.3">
      <c r="B43" s="40" t="s">
        <v>237</v>
      </c>
      <c r="C43" s="128">
        <v>512.95000000000005</v>
      </c>
      <c r="D43" s="129">
        <v>453.36</v>
      </c>
      <c r="E43" s="129">
        <v>203.61</v>
      </c>
      <c r="F43" s="129">
        <v>13.36</v>
      </c>
      <c r="G43" s="130">
        <f t="shared" si="0"/>
        <v>1183.28</v>
      </c>
      <c r="H43" s="25"/>
    </row>
    <row r="44" spans="2:8" x14ac:dyDescent="0.3">
      <c r="B44" s="40" t="s">
        <v>238</v>
      </c>
      <c r="C44" s="128">
        <v>597.64</v>
      </c>
      <c r="D44" s="129">
        <v>388.32</v>
      </c>
      <c r="E44" s="129">
        <v>203.12</v>
      </c>
      <c r="F44" s="129">
        <v>11.03</v>
      </c>
      <c r="G44" s="130">
        <f t="shared" si="0"/>
        <v>1200.1099999999999</v>
      </c>
      <c r="H44" s="25"/>
    </row>
    <row r="45" spans="2:8" x14ac:dyDescent="0.3">
      <c r="B45" s="40" t="s">
        <v>93</v>
      </c>
      <c r="C45" s="128">
        <v>682.69174983254197</v>
      </c>
      <c r="D45" s="129">
        <v>119.93</v>
      </c>
      <c r="E45" s="129">
        <v>184.15</v>
      </c>
      <c r="F45" s="129">
        <v>5.51</v>
      </c>
      <c r="G45" s="130">
        <f t="shared" si="0"/>
        <v>992.281749832542</v>
      </c>
      <c r="H45" s="25"/>
    </row>
    <row r="46" spans="2:8" x14ac:dyDescent="0.3">
      <c r="B46" s="40" t="s">
        <v>248</v>
      </c>
      <c r="C46" s="128">
        <v>602.54772227503781</v>
      </c>
      <c r="D46" s="129">
        <v>54.466632750000002</v>
      </c>
      <c r="E46" s="129">
        <v>151.1002193250049</v>
      </c>
      <c r="F46" s="129">
        <v>3.3015932624999897</v>
      </c>
      <c r="G46" s="130">
        <f t="shared" si="0"/>
        <v>811.41616761254272</v>
      </c>
      <c r="H46" s="25"/>
    </row>
    <row r="47" spans="2:8" x14ac:dyDescent="0.3">
      <c r="B47" s="39" t="s">
        <v>23</v>
      </c>
      <c r="C47" s="130">
        <f>SUM(C37:C46)</f>
        <v>3934.2994721075797</v>
      </c>
      <c r="D47" s="130">
        <f>SUM(D37:D46)</f>
        <v>3290.61663275</v>
      </c>
      <c r="E47" s="130">
        <f>SUM(E37:E46)</f>
        <v>1518.250219325005</v>
      </c>
      <c r="F47" s="130">
        <f>SUM(F37:F46)</f>
        <v>98.251593262499995</v>
      </c>
      <c r="G47" s="130">
        <f>SUM(G37:G46)</f>
        <v>8841.4179174450837</v>
      </c>
    </row>
    <row r="48" spans="2:8" x14ac:dyDescent="0.3">
      <c r="B48" s="5"/>
      <c r="C48" s="26"/>
      <c r="D48" s="26"/>
      <c r="E48" s="26"/>
      <c r="F48" s="26"/>
      <c r="G48" s="83"/>
    </row>
    <row r="49" spans="2:7" x14ac:dyDescent="0.3">
      <c r="B49" s="30" t="s">
        <v>95</v>
      </c>
      <c r="C49" s="26"/>
      <c r="D49" s="26"/>
      <c r="E49" s="26"/>
      <c r="F49" s="26"/>
      <c r="G49" s="26"/>
    </row>
    <row r="51" spans="2:7" x14ac:dyDescent="0.3">
      <c r="B51" s="36" t="s">
        <v>83</v>
      </c>
    </row>
  </sheetData>
  <hyperlinks>
    <hyperlink ref="B51" location="Information!A1" display="Return to information" xr:uid="{EEC234D5-F636-4218-A01D-60B31515F687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14AC-6F2C-43E3-85FB-3B3390E1362A}">
  <sheetPr>
    <tabColor rgb="FFE2C700"/>
    <pageSetUpPr autoPageBreaks="0"/>
  </sheetPr>
  <dimension ref="B6:M49"/>
  <sheetViews>
    <sheetView showGridLines="0" zoomScaleNormal="100" workbookViewId="0"/>
  </sheetViews>
  <sheetFormatPr defaultRowHeight="13.5" x14ac:dyDescent="0.3"/>
  <cols>
    <col min="1" max="1" width="2.4609375" customWidth="1"/>
    <col min="2" max="2" width="17.23046875" customWidth="1"/>
    <col min="3" max="3" width="23.23046875" customWidth="1"/>
    <col min="4" max="4" width="27.61328125" customWidth="1"/>
    <col min="5" max="5" width="15.15234375" customWidth="1"/>
    <col min="6" max="6" width="15.765625" customWidth="1"/>
    <col min="7" max="7" width="17.15234375" customWidth="1"/>
  </cols>
  <sheetData>
    <row r="6" spans="2:13" ht="15" x14ac:dyDescent="0.3">
      <c r="B6" s="69" t="s">
        <v>84</v>
      </c>
    </row>
    <row r="8" spans="2:13" s="7" customFormat="1" ht="15" x14ac:dyDescent="0.3">
      <c r="B8" s="2" t="s">
        <v>197</v>
      </c>
    </row>
    <row r="9" spans="2:13" s="7" customFormat="1" ht="15" x14ac:dyDescent="0.3">
      <c r="B9" s="102" t="s">
        <v>249</v>
      </c>
      <c r="J9" s="80"/>
      <c r="K9" s="80"/>
      <c r="L9" s="80"/>
      <c r="M9" s="80"/>
    </row>
    <row r="10" spans="2:13" ht="17.149999999999999" customHeight="1" x14ac:dyDescent="0.3">
      <c r="B10" s="30" t="s">
        <v>198</v>
      </c>
      <c r="J10" s="79"/>
      <c r="K10" s="79"/>
      <c r="L10" s="79"/>
      <c r="M10" s="79"/>
    </row>
    <row r="11" spans="2:13" ht="17.149999999999999" customHeight="1" x14ac:dyDescent="0.3">
      <c r="B11" s="30"/>
    </row>
    <row r="12" spans="2:13" ht="17.149999999999999" customHeight="1" x14ac:dyDescent="0.3"/>
    <row r="13" spans="2:13" ht="17.149999999999999" customHeight="1" x14ac:dyDescent="0.3"/>
    <row r="14" spans="2:13" ht="17.149999999999999" customHeight="1" x14ac:dyDescent="0.3"/>
    <row r="15" spans="2:13" ht="17.149999999999999" customHeight="1" x14ac:dyDescent="0.3"/>
    <row r="16" spans="2:13" ht="17.149999999999999" customHeight="1" x14ac:dyDescent="0.3"/>
    <row r="17" spans="4:6" ht="17.149999999999999" customHeight="1" x14ac:dyDescent="0.3"/>
    <row r="18" spans="4:6" ht="17.149999999999999" customHeight="1" x14ac:dyDescent="0.3"/>
    <row r="19" spans="4:6" ht="17.149999999999999" customHeight="1" x14ac:dyDescent="0.3"/>
    <row r="20" spans="4:6" ht="17.149999999999999" customHeight="1" x14ac:dyDescent="0.3">
      <c r="F20" s="9"/>
    </row>
    <row r="21" spans="4:6" ht="17.149999999999999" customHeight="1" x14ac:dyDescent="0.3"/>
    <row r="22" spans="4:6" ht="17.149999999999999" customHeight="1" x14ac:dyDescent="0.3"/>
    <row r="23" spans="4:6" ht="17.149999999999999" customHeight="1" x14ac:dyDescent="0.3"/>
    <row r="24" spans="4:6" ht="17.149999999999999" customHeight="1" x14ac:dyDescent="0.3"/>
    <row r="30" spans="4:6" x14ac:dyDescent="0.3">
      <c r="D30" s="9"/>
    </row>
    <row r="31" spans="4:6" x14ac:dyDescent="0.3">
      <c r="D31" s="20"/>
      <c r="E31" s="20"/>
      <c r="F31" s="19"/>
    </row>
    <row r="32" spans="4:6" x14ac:dyDescent="0.3">
      <c r="E32" s="20"/>
      <c r="F32" s="19"/>
    </row>
    <row r="33" spans="2:9" x14ac:dyDescent="0.3">
      <c r="E33" s="20"/>
      <c r="F33" s="19"/>
    </row>
    <row r="34" spans="2:9" x14ac:dyDescent="0.3">
      <c r="B34" s="134" t="s">
        <v>22</v>
      </c>
      <c r="C34" s="162" t="s">
        <v>0</v>
      </c>
      <c r="D34" s="134" t="s">
        <v>2</v>
      </c>
      <c r="E34" s="163" t="s">
        <v>1</v>
      </c>
      <c r="F34" s="134" t="s">
        <v>3</v>
      </c>
      <c r="G34" s="134" t="s">
        <v>23</v>
      </c>
      <c r="I34" s="74"/>
    </row>
    <row r="35" spans="2:9" x14ac:dyDescent="0.3">
      <c r="B35" s="40" t="s">
        <v>96</v>
      </c>
      <c r="C35" s="84">
        <v>2527964.98</v>
      </c>
      <c r="D35" s="84">
        <v>4278918.45</v>
      </c>
      <c r="E35" s="84">
        <v>8995846.7200000007</v>
      </c>
      <c r="F35" s="84">
        <v>546659.27</v>
      </c>
      <c r="G35" s="59">
        <f>SUM(C35:F35)</f>
        <v>16349389.42</v>
      </c>
      <c r="I35" s="25"/>
    </row>
    <row r="36" spans="2:9" x14ac:dyDescent="0.3">
      <c r="B36" s="40" t="s">
        <v>86</v>
      </c>
      <c r="C36" s="84">
        <v>11944976.390000001</v>
      </c>
      <c r="D36" s="84">
        <v>17681220.420000002</v>
      </c>
      <c r="E36" s="84">
        <v>42390827.369999997</v>
      </c>
      <c r="F36" s="84">
        <v>1828246.59</v>
      </c>
      <c r="G36" s="59">
        <f t="shared" ref="G36:G43" si="0">SUM(C36:F36)</f>
        <v>73845270.770000011</v>
      </c>
      <c r="I36" s="25"/>
    </row>
    <row r="37" spans="2:9" x14ac:dyDescent="0.3">
      <c r="B37" s="40" t="s">
        <v>87</v>
      </c>
      <c r="C37" s="84">
        <v>16518556.199999999</v>
      </c>
      <c r="D37" s="84">
        <v>23795407.77</v>
      </c>
      <c r="E37" s="84">
        <v>47670185.039999999</v>
      </c>
      <c r="F37" s="84">
        <v>2149162.77</v>
      </c>
      <c r="G37" s="59">
        <f t="shared" si="0"/>
        <v>90133311.779999986</v>
      </c>
      <c r="I37" s="25"/>
    </row>
    <row r="38" spans="2:9" x14ac:dyDescent="0.3">
      <c r="B38" s="40" t="s">
        <v>88</v>
      </c>
      <c r="C38" s="84">
        <v>21561528.949999999</v>
      </c>
      <c r="D38" s="84">
        <v>29387301.960000001</v>
      </c>
      <c r="E38" s="84">
        <v>47611497.020000003</v>
      </c>
      <c r="F38" s="84">
        <v>2365165.0699999998</v>
      </c>
      <c r="G38" s="59">
        <f t="shared" si="0"/>
        <v>100925493</v>
      </c>
      <c r="I38" s="25"/>
    </row>
    <row r="39" spans="2:9" x14ac:dyDescent="0.3">
      <c r="B39" s="40" t="s">
        <v>89</v>
      </c>
      <c r="C39" s="84">
        <v>28479437.239999998</v>
      </c>
      <c r="D39" s="84">
        <v>34320265.590000004</v>
      </c>
      <c r="E39" s="84">
        <v>49373309.700000003</v>
      </c>
      <c r="F39" s="84">
        <v>2559535.4700000002</v>
      </c>
      <c r="G39" s="59">
        <f t="shared" si="0"/>
        <v>114732548</v>
      </c>
      <c r="I39" s="25"/>
    </row>
    <row r="40" spans="2:9" x14ac:dyDescent="0.3">
      <c r="B40" s="40" t="s">
        <v>90</v>
      </c>
      <c r="C40" s="84">
        <v>38223073.57</v>
      </c>
      <c r="D40" s="84">
        <v>39307637.770000003</v>
      </c>
      <c r="E40" s="84">
        <v>52694767.530000001</v>
      </c>
      <c r="F40" s="84">
        <v>2691956.96</v>
      </c>
      <c r="G40" s="59">
        <f t="shared" si="0"/>
        <v>132917435.83</v>
      </c>
      <c r="I40" s="25"/>
    </row>
    <row r="41" spans="2:9" x14ac:dyDescent="0.3">
      <c r="B41" s="40" t="s">
        <v>91</v>
      </c>
      <c r="C41" s="84">
        <v>48270624.329999998</v>
      </c>
      <c r="D41" s="84">
        <v>42203523.140000001</v>
      </c>
      <c r="E41" s="84">
        <v>51582810.310000002</v>
      </c>
      <c r="F41" s="84">
        <v>2712206.3</v>
      </c>
      <c r="G41" s="59">
        <f t="shared" si="0"/>
        <v>144769164.08000001</v>
      </c>
      <c r="I41" s="25"/>
    </row>
    <row r="42" spans="2:9" x14ac:dyDescent="0.3">
      <c r="B42" s="40" t="s">
        <v>92</v>
      </c>
      <c r="C42" s="84">
        <v>58493629.700000003</v>
      </c>
      <c r="D42" s="84">
        <v>42487243.049999997</v>
      </c>
      <c r="E42" s="84">
        <v>42388352.229999997</v>
      </c>
      <c r="F42" s="84">
        <v>2269011.5099999998</v>
      </c>
      <c r="G42" s="59">
        <f t="shared" si="0"/>
        <v>145638236.48999998</v>
      </c>
      <c r="I42" s="25"/>
    </row>
    <row r="43" spans="2:9" x14ac:dyDescent="0.3">
      <c r="B43" s="40" t="s">
        <v>93</v>
      </c>
      <c r="C43" s="84">
        <v>73239508.449982554</v>
      </c>
      <c r="D43" s="84">
        <v>40520165.090000004</v>
      </c>
      <c r="E43" s="84">
        <v>9172669.3699999992</v>
      </c>
      <c r="F43" s="84">
        <v>1223853.04</v>
      </c>
      <c r="G43" s="59">
        <f t="shared" si="0"/>
        <v>124156195.94998257</v>
      </c>
      <c r="I43" s="25"/>
    </row>
    <row r="44" spans="2:9" x14ac:dyDescent="0.3">
      <c r="B44" s="40" t="s">
        <v>153</v>
      </c>
      <c r="C44" s="84">
        <v>72275591.490006983</v>
      </c>
      <c r="D44" s="84">
        <v>36548108.140000559</v>
      </c>
      <c r="E44" s="84">
        <v>4229918.4499997878</v>
      </c>
      <c r="F44" s="84">
        <v>810591.87000000151</v>
      </c>
      <c r="G44" s="59">
        <f>SUM(C44:F44)</f>
        <v>113864209.95000733</v>
      </c>
      <c r="I44" s="25"/>
    </row>
    <row r="45" spans="2:9" x14ac:dyDescent="0.3">
      <c r="B45" s="39" t="s">
        <v>23</v>
      </c>
      <c r="C45" s="60">
        <f>SUM(C35:C44)</f>
        <v>371534891.29998952</v>
      </c>
      <c r="D45" s="60">
        <f>SUM(D35:D44)</f>
        <v>310529791.38000059</v>
      </c>
      <c r="E45" s="60">
        <f>SUM(E35:E44)</f>
        <v>356110183.73999989</v>
      </c>
      <c r="F45" s="60">
        <f>SUM(F35:F44)</f>
        <v>19156388.850000005</v>
      </c>
      <c r="G45" s="60">
        <f>SUM(G35:G44)</f>
        <v>1057331255.2699898</v>
      </c>
      <c r="I45" s="26"/>
    </row>
    <row r="46" spans="2:9" x14ac:dyDescent="0.3">
      <c r="B46" s="5"/>
      <c r="C46" s="26"/>
      <c r="D46" s="26"/>
      <c r="E46" s="26"/>
      <c r="F46" s="26"/>
      <c r="G46" s="26"/>
    </row>
    <row r="47" spans="2:9" x14ac:dyDescent="0.3">
      <c r="B47" s="30" t="s">
        <v>95</v>
      </c>
      <c r="C47" s="26"/>
      <c r="D47" s="26"/>
      <c r="E47" s="26"/>
      <c r="F47" s="26"/>
      <c r="G47" s="26"/>
    </row>
    <row r="49" spans="2:2" x14ac:dyDescent="0.3">
      <c r="B49" s="36" t="s">
        <v>83</v>
      </c>
    </row>
  </sheetData>
  <hyperlinks>
    <hyperlink ref="B49" location="Information!A1" display="Return to information" xr:uid="{90DEF553-DD12-42FA-AC40-A37FA4CD1CD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E7F01-F5D9-4758-9BE9-A559EFF5C587}">
  <sheetPr>
    <tabColor rgb="FFCD1F45"/>
    <pageSetUpPr autoPageBreaks="0"/>
  </sheetPr>
  <dimension ref="B6:J67"/>
  <sheetViews>
    <sheetView showGridLines="0" zoomScaleNormal="100" workbookViewId="0"/>
  </sheetViews>
  <sheetFormatPr defaultRowHeight="13.5" x14ac:dyDescent="0.3"/>
  <cols>
    <col min="1" max="1" width="2.3828125" customWidth="1"/>
    <col min="2" max="2" width="21.61328125" customWidth="1"/>
    <col min="3" max="3" width="26.765625" customWidth="1"/>
    <col min="4" max="4" width="13" bestFit="1" customWidth="1"/>
  </cols>
  <sheetData>
    <row r="6" spans="2:10" ht="15" x14ac:dyDescent="0.3">
      <c r="B6" s="69" t="s">
        <v>111</v>
      </c>
      <c r="D6" s="9"/>
    </row>
    <row r="7" spans="2:10" x14ac:dyDescent="0.3">
      <c r="D7" s="9"/>
    </row>
    <row r="8" spans="2:10" x14ac:dyDescent="0.3">
      <c r="B8" s="4" t="s">
        <v>112</v>
      </c>
    </row>
    <row r="9" spans="2:10" x14ac:dyDescent="0.3">
      <c r="B9" s="29"/>
    </row>
    <row r="10" spans="2:10" x14ac:dyDescent="0.3">
      <c r="B10" s="77" t="s">
        <v>132</v>
      </c>
      <c r="C10" s="77" t="s">
        <v>113</v>
      </c>
    </row>
    <row r="11" spans="2:10" x14ac:dyDescent="0.3">
      <c r="B11" s="73" t="s">
        <v>114</v>
      </c>
      <c r="C11" s="63" t="s">
        <v>118</v>
      </c>
    </row>
    <row r="12" spans="2:10" x14ac:dyDescent="0.3">
      <c r="B12" s="73" t="s">
        <v>115</v>
      </c>
      <c r="C12" s="63" t="s">
        <v>120</v>
      </c>
      <c r="J12" s="9"/>
    </row>
    <row r="13" spans="2:10" x14ac:dyDescent="0.3">
      <c r="B13" s="73" t="s">
        <v>116</v>
      </c>
      <c r="C13" s="63" t="s">
        <v>122</v>
      </c>
    </row>
    <row r="14" spans="2:10" x14ac:dyDescent="0.3">
      <c r="B14" s="73" t="s">
        <v>117</v>
      </c>
      <c r="C14" s="63" t="s">
        <v>124</v>
      </c>
    </row>
    <row r="15" spans="2:10" x14ac:dyDescent="0.3">
      <c r="B15" s="73" t="s">
        <v>119</v>
      </c>
      <c r="C15" s="63" t="s">
        <v>126</v>
      </c>
    </row>
    <row r="16" spans="2:10" x14ac:dyDescent="0.3">
      <c r="B16" s="73" t="s">
        <v>121</v>
      </c>
      <c r="C16" s="63" t="s">
        <v>128</v>
      </c>
    </row>
    <row r="17" spans="2:3" x14ac:dyDescent="0.3">
      <c r="B17" s="73" t="s">
        <v>123</v>
      </c>
      <c r="C17" s="63" t="s">
        <v>129</v>
      </c>
    </row>
    <row r="18" spans="2:3" x14ac:dyDescent="0.3">
      <c r="B18" s="73" t="s">
        <v>125</v>
      </c>
      <c r="C18" s="63" t="s">
        <v>130</v>
      </c>
    </row>
    <row r="19" spans="2:3" x14ac:dyDescent="0.3">
      <c r="B19" s="73" t="s">
        <v>127</v>
      </c>
      <c r="C19" s="63" t="s">
        <v>131</v>
      </c>
    </row>
    <row r="20" spans="2:3" x14ac:dyDescent="0.3">
      <c r="B20" s="73" t="s">
        <v>149</v>
      </c>
      <c r="C20" s="63" t="s">
        <v>150</v>
      </c>
    </row>
    <row r="23" spans="2:3" x14ac:dyDescent="0.3">
      <c r="B23" s="36" t="s">
        <v>83</v>
      </c>
    </row>
    <row r="31" spans="2:3" x14ac:dyDescent="0.3">
      <c r="B31" s="36"/>
    </row>
    <row r="49" spans="2:4" x14ac:dyDescent="0.3">
      <c r="D49" s="5"/>
    </row>
    <row r="54" spans="2:4" x14ac:dyDescent="0.3">
      <c r="B54" s="5"/>
    </row>
    <row r="55" spans="2:4" x14ac:dyDescent="0.3">
      <c r="B55" s="5"/>
      <c r="C55" s="5"/>
    </row>
    <row r="56" spans="2:4" x14ac:dyDescent="0.3">
      <c r="B56" s="6"/>
    </row>
    <row r="57" spans="2:4" x14ac:dyDescent="0.3">
      <c r="B57" s="6"/>
    </row>
    <row r="58" spans="2:4" x14ac:dyDescent="0.3">
      <c r="B58" s="6"/>
    </row>
    <row r="59" spans="2:4" x14ac:dyDescent="0.3">
      <c r="B59" s="6"/>
    </row>
    <row r="60" spans="2:4" x14ac:dyDescent="0.3">
      <c r="B60" s="6"/>
    </row>
    <row r="61" spans="2:4" x14ac:dyDescent="0.3">
      <c r="B61" s="6"/>
    </row>
    <row r="62" spans="2:4" x14ac:dyDescent="0.3">
      <c r="B62" s="6"/>
    </row>
    <row r="63" spans="2:4" x14ac:dyDescent="0.3">
      <c r="B63" s="6"/>
    </row>
    <row r="64" spans="2:4" x14ac:dyDescent="0.3">
      <c r="B64" s="6"/>
    </row>
    <row r="65" spans="2:2" x14ac:dyDescent="0.3">
      <c r="B65" s="6"/>
    </row>
    <row r="66" spans="2:2" x14ac:dyDescent="0.3">
      <c r="B66" s="6"/>
    </row>
    <row r="67" spans="2:2" x14ac:dyDescent="0.3">
      <c r="B67" s="6"/>
    </row>
  </sheetData>
  <hyperlinks>
    <hyperlink ref="B23" location="Information!A1" display="Return to information" xr:uid="{55A47E2D-D7FC-46C9-9FA0-B22BD71F7451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8234-CF4B-4CCF-BEC3-B0D5FA31E283}">
  <sheetPr>
    <tabColor rgb="FFE2C700"/>
    <pageSetUpPr autoPageBreaks="0"/>
  </sheetPr>
  <dimension ref="B6:F20"/>
  <sheetViews>
    <sheetView showGridLines="0" zoomScaleNormal="100" workbookViewId="0"/>
  </sheetViews>
  <sheetFormatPr defaultRowHeight="13.5" x14ac:dyDescent="0.3"/>
  <cols>
    <col min="1" max="1" width="2.4609375" customWidth="1"/>
    <col min="2" max="2" width="16.84375" customWidth="1"/>
    <col min="3" max="3" width="22.15234375" customWidth="1"/>
    <col min="4" max="4" width="16.23046875" customWidth="1"/>
    <col min="5" max="5" width="15.15234375" customWidth="1"/>
    <col min="6" max="6" width="14.84375" customWidth="1"/>
  </cols>
  <sheetData>
    <row r="6" spans="2:6" ht="15" x14ac:dyDescent="0.3">
      <c r="B6" s="69" t="s">
        <v>84</v>
      </c>
    </row>
    <row r="8" spans="2:6" x14ac:dyDescent="0.3">
      <c r="B8" s="2" t="s">
        <v>203</v>
      </c>
    </row>
    <row r="9" spans="2:6" x14ac:dyDescent="0.3">
      <c r="B9" s="2"/>
    </row>
    <row r="10" spans="2:6" ht="50.5" customHeight="1" x14ac:dyDescent="0.3">
      <c r="B10" s="131" t="s">
        <v>4</v>
      </c>
      <c r="C10" s="131" t="s">
        <v>163</v>
      </c>
      <c r="D10" s="131" t="s">
        <v>162</v>
      </c>
      <c r="E10" s="132" t="s">
        <v>293</v>
      </c>
      <c r="F10" s="132" t="s">
        <v>294</v>
      </c>
    </row>
    <row r="11" spans="2:6" ht="19.5" customHeight="1" x14ac:dyDescent="0.3">
      <c r="B11" s="85" t="s">
        <v>24</v>
      </c>
      <c r="C11" s="88">
        <v>371534891.29998952</v>
      </c>
      <c r="D11" s="90">
        <f>C11/C15</f>
        <v>0.35138930155348325</v>
      </c>
      <c r="E11" s="92">
        <v>3934.2994721075797</v>
      </c>
      <c r="F11" s="94">
        <f>E11/E15</f>
        <v>0.44498512668932627</v>
      </c>
    </row>
    <row r="12" spans="2:6" ht="21.65" customHeight="1" x14ac:dyDescent="0.3">
      <c r="B12" s="85" t="s">
        <v>1</v>
      </c>
      <c r="C12" s="88">
        <v>356110183.73999989</v>
      </c>
      <c r="D12" s="90">
        <f>C12/C15</f>
        <v>0.33680096182257185</v>
      </c>
      <c r="E12" s="92">
        <v>3290.61663275</v>
      </c>
      <c r="F12" s="94">
        <f>E12/E15</f>
        <v>0.37218200332519674</v>
      </c>
    </row>
    <row r="13" spans="2:6" ht="21.65" customHeight="1" x14ac:dyDescent="0.3">
      <c r="B13" s="85" t="s">
        <v>25</v>
      </c>
      <c r="C13" s="88">
        <v>310529791.38000059</v>
      </c>
      <c r="D13" s="90">
        <f>C13/C15</f>
        <v>0.29369205708451951</v>
      </c>
      <c r="E13" s="92">
        <v>1518.250219325005</v>
      </c>
      <c r="F13" s="94">
        <f>E13/E15</f>
        <v>0.17172021880442179</v>
      </c>
    </row>
    <row r="14" spans="2:6" ht="21.65" customHeight="1" x14ac:dyDescent="0.3">
      <c r="B14" s="85" t="s">
        <v>3</v>
      </c>
      <c r="C14" s="88">
        <v>19156388.850000005</v>
      </c>
      <c r="D14" s="90">
        <f>C14/C15</f>
        <v>1.8117679539425335E-2</v>
      </c>
      <c r="E14" s="92">
        <v>98.251593262499995</v>
      </c>
      <c r="F14" s="94">
        <f>E14/E15</f>
        <v>1.1112651181055344E-2</v>
      </c>
    </row>
    <row r="15" spans="2:6" ht="22" customHeight="1" x14ac:dyDescent="0.3">
      <c r="B15" s="86" t="s">
        <v>23</v>
      </c>
      <c r="C15" s="89">
        <f>SUM(C11:C14)</f>
        <v>1057331255.2699901</v>
      </c>
      <c r="D15" s="91">
        <f>SUM(D11:D14)</f>
        <v>0.99999999999999989</v>
      </c>
      <c r="E15" s="93">
        <f>SUM(E11:E14)</f>
        <v>8841.4179174450837</v>
      </c>
      <c r="F15" s="87">
        <f>SUM(F11:F14)</f>
        <v>1.0000000000000002</v>
      </c>
    </row>
    <row r="17" spans="2:2" x14ac:dyDescent="0.3">
      <c r="B17" s="5" t="s">
        <v>78</v>
      </c>
    </row>
    <row r="18" spans="2:2" x14ac:dyDescent="0.3">
      <c r="B18" s="5" t="s">
        <v>79</v>
      </c>
    </row>
    <row r="20" spans="2:2" x14ac:dyDescent="0.3">
      <c r="B20" s="36" t="s">
        <v>83</v>
      </c>
    </row>
  </sheetData>
  <hyperlinks>
    <hyperlink ref="B20" location="Information!A1" display="Return to information" xr:uid="{ADE6620E-BECD-4706-89A2-4F91BA3E0770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3C8E-38AB-4D3B-803A-6F561B2AD745}">
  <sheetPr>
    <tabColor rgb="FFE2C700"/>
    <pageSetUpPr autoPageBreaks="0"/>
  </sheetPr>
  <dimension ref="B6:N66"/>
  <sheetViews>
    <sheetView showGridLines="0" zoomScaleNormal="100" workbookViewId="0"/>
  </sheetViews>
  <sheetFormatPr defaultRowHeight="13.5" x14ac:dyDescent="0.3"/>
  <cols>
    <col min="1" max="1" width="2.4609375" customWidth="1"/>
    <col min="2" max="2" width="15.84375" customWidth="1"/>
    <col min="3" max="3" width="19.84375" customWidth="1"/>
    <col min="4" max="4" width="20.4609375" customWidth="1"/>
    <col min="5" max="5" width="22.84375" customWidth="1"/>
    <col min="6" max="6" width="16.84375" customWidth="1"/>
    <col min="7" max="7" width="17.61328125" customWidth="1"/>
    <col min="8" max="8" width="23.3828125" customWidth="1"/>
    <col min="9" max="9" width="21.84375" customWidth="1"/>
    <col min="10" max="10" width="22.23046875" customWidth="1"/>
    <col min="11" max="11" width="19.23046875" customWidth="1"/>
    <col min="12" max="12" width="11.4609375" customWidth="1"/>
  </cols>
  <sheetData>
    <row r="6" spans="2:9" ht="15" x14ac:dyDescent="0.3">
      <c r="B6" s="69" t="s">
        <v>84</v>
      </c>
    </row>
    <row r="8" spans="2:9" x14ac:dyDescent="0.3">
      <c r="B8" s="2" t="s">
        <v>300</v>
      </c>
    </row>
    <row r="9" spans="2:9" x14ac:dyDescent="0.3">
      <c r="B9" s="30" t="s">
        <v>199</v>
      </c>
    </row>
    <row r="10" spans="2:9" x14ac:dyDescent="0.3">
      <c r="B10" s="30" t="s">
        <v>200</v>
      </c>
    </row>
    <row r="11" spans="2:9" x14ac:dyDescent="0.3">
      <c r="B11" s="79"/>
      <c r="C11" s="79"/>
      <c r="D11" s="79"/>
      <c r="E11" s="79"/>
      <c r="F11" s="79"/>
      <c r="G11" s="79"/>
      <c r="H11" s="79"/>
      <c r="I11" s="79"/>
    </row>
    <row r="13" spans="2:9" ht="17.149999999999999" customHeight="1" x14ac:dyDescent="0.3"/>
    <row r="14" spans="2:9" ht="18.649999999999999" customHeight="1" x14ac:dyDescent="0.3"/>
    <row r="34" spans="2:10" ht="13.5" customHeight="1" x14ac:dyDescent="0.3">
      <c r="B34" s="134" t="s">
        <v>22</v>
      </c>
      <c r="C34" s="162" t="s">
        <v>63</v>
      </c>
      <c r="D34" s="134" t="s">
        <v>250</v>
      </c>
      <c r="E34" s="163" t="s">
        <v>66</v>
      </c>
      <c r="F34" s="134" t="s">
        <v>251</v>
      </c>
      <c r="G34" s="134" t="s">
        <v>64</v>
      </c>
      <c r="H34" s="134" t="s">
        <v>252</v>
      </c>
      <c r="I34" s="134" t="s">
        <v>65</v>
      </c>
      <c r="J34" s="143" t="s">
        <v>253</v>
      </c>
    </row>
    <row r="35" spans="2:10" x14ac:dyDescent="0.3">
      <c r="B35" s="40" t="s">
        <v>96</v>
      </c>
      <c r="C35" s="84">
        <v>2527964.98</v>
      </c>
      <c r="D35" s="81">
        <v>37.58</v>
      </c>
      <c r="E35" s="84">
        <v>8995846.7200000007</v>
      </c>
      <c r="F35" s="81">
        <v>74.92</v>
      </c>
      <c r="G35" s="84">
        <v>4278918.45</v>
      </c>
      <c r="H35" s="82">
        <v>23.4</v>
      </c>
      <c r="I35" s="84">
        <v>546659.27</v>
      </c>
      <c r="J35" s="82">
        <v>3.07</v>
      </c>
    </row>
    <row r="36" spans="2:10" x14ac:dyDescent="0.3">
      <c r="B36" s="40" t="s">
        <v>86</v>
      </c>
      <c r="C36" s="84">
        <v>11944976.390000001</v>
      </c>
      <c r="D36" s="81">
        <v>180.68</v>
      </c>
      <c r="E36" s="84">
        <v>42390827.369999997</v>
      </c>
      <c r="F36" s="81">
        <v>377.12</v>
      </c>
      <c r="G36" s="84">
        <v>17681220.420000002</v>
      </c>
      <c r="H36" s="82">
        <v>98</v>
      </c>
      <c r="I36" s="84">
        <v>1828246.59</v>
      </c>
      <c r="J36" s="82">
        <v>10.4</v>
      </c>
    </row>
    <row r="37" spans="2:10" x14ac:dyDescent="0.3">
      <c r="B37" s="40" t="s">
        <v>87</v>
      </c>
      <c r="C37" s="84">
        <v>16518556.199999999</v>
      </c>
      <c r="D37" s="81">
        <v>242.58</v>
      </c>
      <c r="E37" s="84">
        <v>47670185.039999999</v>
      </c>
      <c r="F37" s="81">
        <v>448.77</v>
      </c>
      <c r="G37" s="84">
        <v>23795407.77</v>
      </c>
      <c r="H37" s="82">
        <v>129.81</v>
      </c>
      <c r="I37" s="84">
        <v>2149162.77</v>
      </c>
      <c r="J37" s="82">
        <v>11.95</v>
      </c>
    </row>
    <row r="38" spans="2:10" x14ac:dyDescent="0.3">
      <c r="B38" s="40" t="s">
        <v>88</v>
      </c>
      <c r="C38" s="84">
        <v>21561528.949999999</v>
      </c>
      <c r="D38" s="81">
        <v>295.97000000000003</v>
      </c>
      <c r="E38" s="84">
        <v>47611497.020000003</v>
      </c>
      <c r="F38" s="81">
        <v>448.3</v>
      </c>
      <c r="G38" s="84">
        <v>29387301.960000001</v>
      </c>
      <c r="H38" s="82">
        <v>155.86000000000001</v>
      </c>
      <c r="I38" s="84">
        <v>2365165.0699999998</v>
      </c>
      <c r="J38" s="82">
        <v>12.77</v>
      </c>
    </row>
    <row r="39" spans="2:10" x14ac:dyDescent="0.3">
      <c r="B39" s="40" t="s">
        <v>89</v>
      </c>
      <c r="C39" s="84">
        <v>28479437.239999998</v>
      </c>
      <c r="D39" s="81">
        <v>351.12</v>
      </c>
      <c r="E39" s="84">
        <v>49373309.700000003</v>
      </c>
      <c r="F39" s="81">
        <v>452.29</v>
      </c>
      <c r="G39" s="84">
        <v>34320265.590000004</v>
      </c>
      <c r="H39" s="82">
        <v>175.16</v>
      </c>
      <c r="I39" s="84">
        <v>2559535.4700000002</v>
      </c>
      <c r="J39" s="82">
        <v>13.29</v>
      </c>
    </row>
    <row r="40" spans="2:10" x14ac:dyDescent="0.3">
      <c r="B40" s="40" t="s">
        <v>90</v>
      </c>
      <c r="C40" s="84">
        <v>38223073.57</v>
      </c>
      <c r="D40" s="81">
        <v>430.54</v>
      </c>
      <c r="E40" s="84">
        <v>52694767.530000001</v>
      </c>
      <c r="F40" s="81">
        <v>473.14</v>
      </c>
      <c r="G40" s="84">
        <v>39307637.770000003</v>
      </c>
      <c r="H40" s="82">
        <v>194.04</v>
      </c>
      <c r="I40" s="84">
        <v>2691956.96</v>
      </c>
      <c r="J40" s="82">
        <v>13.57</v>
      </c>
    </row>
    <row r="41" spans="2:10" x14ac:dyDescent="0.3">
      <c r="B41" s="40" t="s">
        <v>91</v>
      </c>
      <c r="C41" s="84">
        <v>48270624.329999998</v>
      </c>
      <c r="D41" s="81">
        <v>512.95000000000005</v>
      </c>
      <c r="E41" s="84">
        <v>51582810.310000002</v>
      </c>
      <c r="F41" s="81">
        <v>453.36</v>
      </c>
      <c r="G41" s="84">
        <v>42203523.140000001</v>
      </c>
      <c r="H41" s="82">
        <v>203.61</v>
      </c>
      <c r="I41" s="84">
        <v>2712206.3</v>
      </c>
      <c r="J41" s="82">
        <v>13.36</v>
      </c>
    </row>
    <row r="42" spans="2:10" x14ac:dyDescent="0.3">
      <c r="B42" s="40" t="s">
        <v>92</v>
      </c>
      <c r="C42" s="84">
        <v>58493629.700000003</v>
      </c>
      <c r="D42" s="81">
        <v>597.64</v>
      </c>
      <c r="E42" s="84">
        <v>42388352.229999997</v>
      </c>
      <c r="F42" s="81">
        <v>388.32</v>
      </c>
      <c r="G42" s="84">
        <v>42487243.049999997</v>
      </c>
      <c r="H42" s="82">
        <v>203.12</v>
      </c>
      <c r="I42" s="84">
        <v>2269011.5099999998</v>
      </c>
      <c r="J42" s="82">
        <v>11.03</v>
      </c>
    </row>
    <row r="43" spans="2:10" x14ac:dyDescent="0.3">
      <c r="B43" s="40" t="s">
        <v>93</v>
      </c>
      <c r="C43" s="84">
        <v>73239508.449982554</v>
      </c>
      <c r="D43" s="82">
        <v>682.69174983254197</v>
      </c>
      <c r="E43" s="84">
        <v>9172669.3699999992</v>
      </c>
      <c r="F43" s="81">
        <v>119.93</v>
      </c>
      <c r="G43" s="84">
        <v>40520165.090000004</v>
      </c>
      <c r="H43" s="82">
        <v>184.15</v>
      </c>
      <c r="I43" s="84">
        <v>1223853.04</v>
      </c>
      <c r="J43" s="82">
        <v>5.51</v>
      </c>
    </row>
    <row r="44" spans="2:10" x14ac:dyDescent="0.3">
      <c r="B44" s="40" t="s">
        <v>153</v>
      </c>
      <c r="C44" s="84">
        <v>72275591.490006983</v>
      </c>
      <c r="D44" s="82">
        <v>602.54772227503781</v>
      </c>
      <c r="E44" s="84">
        <v>4229918.4499997878</v>
      </c>
      <c r="F44" s="82">
        <v>54.466632750000002</v>
      </c>
      <c r="G44" s="84">
        <v>36548108.140000559</v>
      </c>
      <c r="H44" s="82">
        <v>151.1002193250049</v>
      </c>
      <c r="I44" s="84">
        <v>810591.87000000151</v>
      </c>
      <c r="J44" s="82">
        <v>3.3015932624999897</v>
      </c>
    </row>
    <row r="45" spans="2:10" x14ac:dyDescent="0.3">
      <c r="B45" s="39" t="s">
        <v>23</v>
      </c>
      <c r="C45" s="61">
        <f t="shared" ref="C45:J45" si="0">SUM(C35:C44)</f>
        <v>371534891.29998952</v>
      </c>
      <c r="D45" s="55">
        <f t="shared" si="0"/>
        <v>3934.2994721075797</v>
      </c>
      <c r="E45" s="61">
        <f t="shared" si="0"/>
        <v>356110183.73999989</v>
      </c>
      <c r="F45" s="55">
        <f t="shared" si="0"/>
        <v>3290.61663275</v>
      </c>
      <c r="G45" s="61">
        <f t="shared" si="0"/>
        <v>310529791.38000059</v>
      </c>
      <c r="H45" s="55">
        <f t="shared" si="0"/>
        <v>1518.250219325005</v>
      </c>
      <c r="I45" s="61">
        <f t="shared" si="0"/>
        <v>19156388.850000005</v>
      </c>
      <c r="J45" s="55">
        <f t="shared" si="0"/>
        <v>98.251593262499995</v>
      </c>
    </row>
    <row r="46" spans="2:10" x14ac:dyDescent="0.3">
      <c r="B46" s="5"/>
      <c r="C46" s="23"/>
      <c r="D46" s="62"/>
      <c r="E46" s="23"/>
      <c r="F46" s="62"/>
      <c r="G46" s="23"/>
      <c r="H46" s="62"/>
      <c r="I46" s="23"/>
      <c r="J46" s="62"/>
    </row>
    <row r="47" spans="2:10" x14ac:dyDescent="0.3">
      <c r="B47" s="5" t="s">
        <v>78</v>
      </c>
      <c r="D47" s="62"/>
      <c r="E47" s="23"/>
      <c r="F47" s="62"/>
      <c r="G47" s="23"/>
      <c r="H47" s="62"/>
      <c r="I47" s="23"/>
      <c r="J47" s="62"/>
    </row>
    <row r="48" spans="2:10" x14ac:dyDescent="0.3">
      <c r="B48" s="5" t="s">
        <v>79</v>
      </c>
      <c r="D48" s="62"/>
      <c r="E48" s="23"/>
      <c r="F48" s="62"/>
      <c r="G48" s="23"/>
      <c r="H48" s="62"/>
      <c r="I48" s="23"/>
      <c r="J48" s="62"/>
    </row>
    <row r="49" spans="2:14" x14ac:dyDescent="0.3">
      <c r="B49" s="5"/>
      <c r="C49" s="23"/>
      <c r="D49" s="62"/>
      <c r="E49" s="23"/>
      <c r="F49" s="62"/>
      <c r="G49" s="23"/>
      <c r="H49" s="62"/>
      <c r="I49" s="23"/>
      <c r="J49" s="62"/>
    </row>
    <row r="50" spans="2:14" x14ac:dyDescent="0.3">
      <c r="B50" s="30" t="s">
        <v>95</v>
      </c>
      <c r="C50" s="23"/>
      <c r="D50" s="62"/>
      <c r="E50" s="23"/>
      <c r="F50" s="62"/>
      <c r="G50" s="23"/>
      <c r="H50" s="62"/>
      <c r="I50" s="23"/>
      <c r="J50" s="62"/>
    </row>
    <row r="51" spans="2:14" x14ac:dyDescent="0.3">
      <c r="K51" s="24"/>
      <c r="L51" s="5"/>
      <c r="M51" s="5"/>
      <c r="N51" s="5"/>
    </row>
    <row r="52" spans="2:14" x14ac:dyDescent="0.3">
      <c r="B52" s="36" t="s">
        <v>83</v>
      </c>
      <c r="I52" s="5"/>
      <c r="J52" s="23"/>
      <c r="K52" s="25"/>
      <c r="L52" s="25"/>
      <c r="M52" s="25"/>
      <c r="N52" s="25"/>
    </row>
    <row r="53" spans="2:14" x14ac:dyDescent="0.3">
      <c r="J53" s="25"/>
      <c r="K53" s="25"/>
      <c r="L53" s="25"/>
      <c r="M53" s="25"/>
      <c r="N53" s="25"/>
    </row>
    <row r="54" spans="2:14" x14ac:dyDescent="0.3">
      <c r="J54" s="25"/>
      <c r="K54" s="25"/>
      <c r="L54" s="25"/>
      <c r="M54" s="25"/>
      <c r="N54" s="25"/>
    </row>
    <row r="55" spans="2:14" x14ac:dyDescent="0.3">
      <c r="J55" s="25"/>
      <c r="K55" s="25"/>
      <c r="L55" s="25"/>
      <c r="M55" s="25"/>
      <c r="N55" s="25"/>
    </row>
    <row r="56" spans="2:14" x14ac:dyDescent="0.3">
      <c r="J56" s="25"/>
      <c r="K56" s="25"/>
      <c r="L56" s="25"/>
      <c r="M56" s="25"/>
      <c r="N56" s="25"/>
    </row>
    <row r="57" spans="2:14" x14ac:dyDescent="0.3">
      <c r="J57" s="25"/>
      <c r="K57" s="25"/>
      <c r="L57" s="25"/>
      <c r="M57" s="25"/>
      <c r="N57" s="25"/>
    </row>
    <row r="58" spans="2:14" x14ac:dyDescent="0.3">
      <c r="J58" s="25"/>
      <c r="K58" s="25"/>
      <c r="L58" s="25"/>
      <c r="M58" s="25"/>
      <c r="N58" s="25"/>
    </row>
    <row r="59" spans="2:14" x14ac:dyDescent="0.3">
      <c r="J59" s="25"/>
      <c r="K59" s="25"/>
      <c r="L59" s="25"/>
      <c r="M59" s="25"/>
      <c r="N59" s="25"/>
    </row>
    <row r="60" spans="2:14" x14ac:dyDescent="0.3">
      <c r="J60" s="25"/>
      <c r="K60" s="26"/>
      <c r="L60" s="26"/>
      <c r="M60" s="26"/>
      <c r="N60" s="26"/>
    </row>
    <row r="61" spans="2:14" x14ac:dyDescent="0.3">
      <c r="I61" s="5"/>
      <c r="J61" s="26"/>
    </row>
    <row r="63" spans="2:14" ht="15" customHeight="1" x14ac:dyDescent="0.3"/>
    <row r="65" ht="11.5" customHeight="1" x14ac:dyDescent="0.3"/>
    <row r="66" ht="12" customHeight="1" x14ac:dyDescent="0.3"/>
  </sheetData>
  <hyperlinks>
    <hyperlink ref="B52" location="Information!A1" display="Return to information" xr:uid="{1BAEAA1A-D47D-40F8-A576-8A5E93F3816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D967-973B-4C92-A2CD-B4D2E709631D}">
  <sheetPr>
    <tabColor rgb="FFE86E1E"/>
    <pageSetUpPr autoPageBreaks="0"/>
  </sheetPr>
  <dimension ref="B6:J21"/>
  <sheetViews>
    <sheetView showGridLines="0" zoomScaleNormal="100" workbookViewId="0"/>
  </sheetViews>
  <sheetFormatPr defaultRowHeight="13.5" x14ac:dyDescent="0.3"/>
  <cols>
    <col min="1" max="1" width="2.3828125" customWidth="1"/>
    <col min="2" max="2" width="22.23046875" bestFit="1" customWidth="1"/>
    <col min="3" max="3" width="14.84375" customWidth="1"/>
    <col min="4" max="4" width="13.4609375" customWidth="1"/>
    <col min="5" max="5" width="18.15234375" customWidth="1"/>
    <col min="6" max="6" width="20.61328125" customWidth="1"/>
    <col min="7" max="7" width="20.3828125" customWidth="1"/>
    <col min="8" max="8" width="15.765625" customWidth="1"/>
  </cols>
  <sheetData>
    <row r="6" spans="2:10" ht="15" x14ac:dyDescent="0.3">
      <c r="B6" s="69" t="s">
        <v>301</v>
      </c>
    </row>
    <row r="7" spans="2:10" ht="13.5" customHeight="1" x14ac:dyDescent="0.35">
      <c r="B7" s="1"/>
    </row>
    <row r="8" spans="2:10" x14ac:dyDescent="0.3">
      <c r="B8" s="2" t="s">
        <v>204</v>
      </c>
    </row>
    <row r="9" spans="2:10" x14ac:dyDescent="0.3">
      <c r="B9" s="2"/>
    </row>
    <row r="10" spans="2:10" ht="14.5" customHeight="1" x14ac:dyDescent="0.3">
      <c r="B10" s="132" t="s">
        <v>254</v>
      </c>
      <c r="C10" s="95" t="s">
        <v>11</v>
      </c>
      <c r="D10" s="95" t="s">
        <v>12</v>
      </c>
      <c r="E10" s="95" t="s">
        <v>13</v>
      </c>
      <c r="F10" s="95" t="s">
        <v>14</v>
      </c>
      <c r="G10" s="95" t="s">
        <v>15</v>
      </c>
      <c r="H10" s="33"/>
      <c r="J10" s="9"/>
    </row>
    <row r="11" spans="2:10" ht="14.5" x14ac:dyDescent="0.3">
      <c r="B11" s="64" t="s">
        <v>68</v>
      </c>
      <c r="C11" s="63">
        <v>418</v>
      </c>
      <c r="D11" s="63">
        <v>0</v>
      </c>
      <c r="E11" s="63">
        <v>366</v>
      </c>
      <c r="F11" s="63">
        <v>52</v>
      </c>
      <c r="G11" s="96">
        <v>87.56</v>
      </c>
      <c r="H11" s="117"/>
    </row>
    <row r="12" spans="2:10" ht="14.5" x14ac:dyDescent="0.3">
      <c r="B12" s="64" t="s">
        <v>69</v>
      </c>
      <c r="C12" s="63">
        <v>393</v>
      </c>
      <c r="D12" s="63">
        <v>0</v>
      </c>
      <c r="E12" s="63">
        <v>337</v>
      </c>
      <c r="F12" s="64">
        <v>56</v>
      </c>
      <c r="G12" s="96">
        <v>85.75</v>
      </c>
      <c r="H12" s="117"/>
    </row>
    <row r="13" spans="2:10" ht="14.5" x14ac:dyDescent="0.3">
      <c r="B13" s="64" t="s">
        <v>70</v>
      </c>
      <c r="C13" s="63">
        <v>200</v>
      </c>
      <c r="D13" s="63">
        <v>0</v>
      </c>
      <c r="E13" s="63">
        <v>85</v>
      </c>
      <c r="F13" s="63">
        <v>115</v>
      </c>
      <c r="G13" s="96">
        <v>42.5</v>
      </c>
      <c r="H13" s="117"/>
    </row>
    <row r="14" spans="2:10" ht="14.5" x14ac:dyDescent="0.3">
      <c r="B14" s="64" t="s">
        <v>71</v>
      </c>
      <c r="C14" s="63">
        <v>200</v>
      </c>
      <c r="D14" s="63">
        <v>0</v>
      </c>
      <c r="E14" s="63">
        <v>124</v>
      </c>
      <c r="F14" s="63">
        <v>76</v>
      </c>
      <c r="G14" s="96">
        <v>62</v>
      </c>
      <c r="H14" s="117"/>
    </row>
    <row r="15" spans="2:10" x14ac:dyDescent="0.3">
      <c r="B15" s="22"/>
      <c r="C15" s="4"/>
      <c r="D15" s="4"/>
      <c r="E15" s="4"/>
      <c r="F15" s="4"/>
      <c r="G15" s="4"/>
      <c r="H15" s="4"/>
    </row>
    <row r="16" spans="2:10" x14ac:dyDescent="0.3">
      <c r="B16" s="29" t="s">
        <v>99</v>
      </c>
    </row>
    <row r="18" spans="2:2" x14ac:dyDescent="0.3">
      <c r="B18" s="36" t="s">
        <v>83</v>
      </c>
    </row>
    <row r="19" spans="2:2" x14ac:dyDescent="0.3">
      <c r="B19" s="18"/>
    </row>
    <row r="20" spans="2:2" x14ac:dyDescent="0.3">
      <c r="B20" s="18"/>
    </row>
    <row r="21" spans="2:2" x14ac:dyDescent="0.3">
      <c r="B21" s="17"/>
    </row>
  </sheetData>
  <hyperlinks>
    <hyperlink ref="B18" location="Information!A1" display="Return to information" xr:uid="{D4683771-B307-48DC-8F00-58D9CA7CFCD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87960-9A1E-451B-9CA3-FB4416137524}">
  <sheetPr>
    <tabColor rgb="FFE86E1E"/>
    <pageSetUpPr autoPageBreaks="0"/>
  </sheetPr>
  <dimension ref="B6:J59"/>
  <sheetViews>
    <sheetView showGridLines="0" zoomScaleNormal="100" workbookViewId="0"/>
  </sheetViews>
  <sheetFormatPr defaultRowHeight="13.5" x14ac:dyDescent="0.3"/>
  <cols>
    <col min="1" max="1" width="2.3828125" customWidth="1"/>
    <col min="2" max="2" width="42.765625" customWidth="1"/>
    <col min="3" max="3" width="15.4609375" customWidth="1"/>
    <col min="4" max="4" width="36.3046875" customWidth="1"/>
    <col min="5" max="5" width="35.84375" customWidth="1"/>
    <col min="6" max="6" width="16.61328125" customWidth="1"/>
    <col min="7" max="7" width="17.15234375" customWidth="1"/>
    <col min="8" max="8" width="15.765625" customWidth="1"/>
  </cols>
  <sheetData>
    <row r="6" spans="2:10" ht="15" x14ac:dyDescent="0.3">
      <c r="B6" s="69" t="s">
        <v>301</v>
      </c>
    </row>
    <row r="7" spans="2:10" ht="13.5" customHeight="1" x14ac:dyDescent="0.35">
      <c r="B7" s="1"/>
    </row>
    <row r="8" spans="2:10" x14ac:dyDescent="0.3">
      <c r="B8" s="2" t="s">
        <v>211</v>
      </c>
    </row>
    <row r="9" spans="2:10" x14ac:dyDescent="0.3">
      <c r="B9" s="102" t="s">
        <v>257</v>
      </c>
      <c r="H9" s="79"/>
      <c r="I9" s="79"/>
      <c r="J9" s="79"/>
    </row>
    <row r="10" spans="2:10" x14ac:dyDescent="0.3">
      <c r="B10" s="102" t="s">
        <v>279</v>
      </c>
      <c r="H10" s="79"/>
      <c r="I10" s="79"/>
      <c r="J10" s="79"/>
    </row>
    <row r="11" spans="2:10" x14ac:dyDescent="0.3">
      <c r="B11" s="102" t="s">
        <v>280</v>
      </c>
      <c r="H11" s="79"/>
      <c r="I11" s="79"/>
      <c r="J11" s="79"/>
    </row>
    <row r="12" spans="2:10" x14ac:dyDescent="0.3">
      <c r="B12" s="18" t="s">
        <v>281</v>
      </c>
    </row>
    <row r="13" spans="2:10" x14ac:dyDescent="0.3">
      <c r="B13" s="18"/>
    </row>
    <row r="14" spans="2:10" x14ac:dyDescent="0.3">
      <c r="B14" s="18"/>
    </row>
    <row r="15" spans="2:10" x14ac:dyDescent="0.3">
      <c r="B15" s="18"/>
    </row>
    <row r="16" spans="2:10" x14ac:dyDescent="0.3">
      <c r="B16" s="18"/>
    </row>
    <row r="17" spans="2:2" x14ac:dyDescent="0.3">
      <c r="B17" s="18"/>
    </row>
    <row r="18" spans="2:2" x14ac:dyDescent="0.3">
      <c r="B18" s="18"/>
    </row>
    <row r="19" spans="2:2" x14ac:dyDescent="0.3">
      <c r="B19" s="18"/>
    </row>
    <row r="20" spans="2:2" x14ac:dyDescent="0.3">
      <c r="B20" s="18"/>
    </row>
    <row r="21" spans="2:2" x14ac:dyDescent="0.3">
      <c r="B21" s="18"/>
    </row>
    <row r="22" spans="2:2" x14ac:dyDescent="0.3">
      <c r="B22" s="18"/>
    </row>
    <row r="23" spans="2:2" x14ac:dyDescent="0.3">
      <c r="B23" s="18"/>
    </row>
    <row r="24" spans="2:2" x14ac:dyDescent="0.3">
      <c r="B24" s="18"/>
    </row>
    <row r="25" spans="2:2" x14ac:dyDescent="0.3">
      <c r="B25" s="18"/>
    </row>
    <row r="26" spans="2:2" x14ac:dyDescent="0.3">
      <c r="B26" s="18"/>
    </row>
    <row r="27" spans="2:2" x14ac:dyDescent="0.3">
      <c r="B27" s="18"/>
    </row>
    <row r="28" spans="2:2" x14ac:dyDescent="0.3">
      <c r="B28" s="17"/>
    </row>
    <row r="39" spans="2:5" x14ac:dyDescent="0.3">
      <c r="B39" s="164" t="s">
        <v>255</v>
      </c>
      <c r="C39" s="164" t="s">
        <v>23</v>
      </c>
      <c r="D39" s="134" t="s">
        <v>256</v>
      </c>
      <c r="E39" s="134" t="s">
        <v>67</v>
      </c>
    </row>
    <row r="40" spans="2:5" x14ac:dyDescent="0.3">
      <c r="B40" s="165" t="s">
        <v>274</v>
      </c>
      <c r="C40" s="167">
        <v>20</v>
      </c>
      <c r="D40" s="168">
        <f>C40/$C$55</f>
        <v>0.18018018018018017</v>
      </c>
      <c r="E40" s="169">
        <f>D40</f>
        <v>0.18018018018018017</v>
      </c>
    </row>
    <row r="41" spans="2:5" x14ac:dyDescent="0.3">
      <c r="B41" s="165" t="s">
        <v>275</v>
      </c>
      <c r="C41" s="167">
        <v>17</v>
      </c>
      <c r="D41" s="168">
        <f t="shared" ref="D41:D54" si="0">C41/$C$55</f>
        <v>0.15315315315315314</v>
      </c>
      <c r="E41" s="169">
        <f>SUM($D$40:D41)</f>
        <v>0.33333333333333331</v>
      </c>
    </row>
    <row r="42" spans="2:5" x14ac:dyDescent="0.3">
      <c r="B42" s="165" t="s">
        <v>276</v>
      </c>
      <c r="C42" s="167">
        <v>14</v>
      </c>
      <c r="D42" s="168">
        <f t="shared" si="0"/>
        <v>0.12612612612612611</v>
      </c>
      <c r="E42" s="169">
        <f>SUM($D$40:D42)</f>
        <v>0.45945945945945943</v>
      </c>
    </row>
    <row r="43" spans="2:5" x14ac:dyDescent="0.3">
      <c r="B43" s="165" t="s">
        <v>277</v>
      </c>
      <c r="C43" s="167">
        <v>13</v>
      </c>
      <c r="D43" s="168">
        <f t="shared" si="0"/>
        <v>0.11711711711711711</v>
      </c>
      <c r="E43" s="169">
        <f>SUM($D$40:D43)</f>
        <v>0.57657657657657657</v>
      </c>
    </row>
    <row r="44" spans="2:5" x14ac:dyDescent="0.3">
      <c r="B44" s="165" t="s">
        <v>278</v>
      </c>
      <c r="C44" s="167">
        <v>11</v>
      </c>
      <c r="D44" s="168">
        <f t="shared" si="0"/>
        <v>9.90990990990991E-2</v>
      </c>
      <c r="E44" s="169">
        <f>SUM($D$40:D44)</f>
        <v>0.67567567567567566</v>
      </c>
    </row>
    <row r="45" spans="2:5" x14ac:dyDescent="0.3">
      <c r="B45" s="165" t="s">
        <v>302</v>
      </c>
      <c r="C45" s="167">
        <v>8</v>
      </c>
      <c r="D45" s="168">
        <f t="shared" si="0"/>
        <v>7.2072072072072071E-2</v>
      </c>
      <c r="E45" s="169">
        <f>SUM($D$40:D45)</f>
        <v>0.74774774774774777</v>
      </c>
    </row>
    <row r="46" spans="2:5" s="29" customFormat="1" x14ac:dyDescent="0.3">
      <c r="B46" s="165" t="s">
        <v>282</v>
      </c>
      <c r="C46" s="167">
        <v>8</v>
      </c>
      <c r="D46" s="168">
        <f t="shared" si="0"/>
        <v>7.2072072072072071E-2</v>
      </c>
      <c r="E46" s="169">
        <f>SUM($D$40:D46)</f>
        <v>0.81981981981981988</v>
      </c>
    </row>
    <row r="47" spans="2:5" s="29" customFormat="1" x14ac:dyDescent="0.3">
      <c r="B47" s="165" t="s">
        <v>283</v>
      </c>
      <c r="C47" s="167">
        <v>7</v>
      </c>
      <c r="D47" s="168">
        <f t="shared" si="0"/>
        <v>6.3063063063063057E-2</v>
      </c>
      <c r="E47" s="169">
        <f>SUM($D$40:D47)</f>
        <v>0.88288288288288297</v>
      </c>
    </row>
    <row r="48" spans="2:5" x14ac:dyDescent="0.3">
      <c r="B48" s="165" t="s">
        <v>284</v>
      </c>
      <c r="C48" s="167">
        <v>4</v>
      </c>
      <c r="D48" s="168">
        <f t="shared" si="0"/>
        <v>3.6036036036036036E-2</v>
      </c>
      <c r="E48" s="169">
        <f>SUM($D$40:D48)</f>
        <v>0.91891891891891897</v>
      </c>
    </row>
    <row r="49" spans="2:6" x14ac:dyDescent="0.3">
      <c r="B49" s="165" t="s">
        <v>286</v>
      </c>
      <c r="C49" s="167">
        <v>3</v>
      </c>
      <c r="D49" s="168">
        <f t="shared" si="0"/>
        <v>2.7027027027027029E-2</v>
      </c>
      <c r="E49" s="169">
        <f>SUM($D$40:D49)</f>
        <v>0.94594594594594605</v>
      </c>
    </row>
    <row r="50" spans="2:6" x14ac:dyDescent="0.3">
      <c r="B50" s="165" t="s">
        <v>287</v>
      </c>
      <c r="C50" s="167">
        <v>2</v>
      </c>
      <c r="D50" s="168">
        <f t="shared" si="0"/>
        <v>1.8018018018018018E-2</v>
      </c>
      <c r="E50" s="169">
        <f>SUM($D$40:D50)</f>
        <v>0.96396396396396411</v>
      </c>
    </row>
    <row r="51" spans="2:6" x14ac:dyDescent="0.3">
      <c r="B51" s="165" t="s">
        <v>285</v>
      </c>
      <c r="C51" s="167">
        <v>1</v>
      </c>
      <c r="D51" s="168">
        <f t="shared" si="0"/>
        <v>9.0090090090090089E-3</v>
      </c>
      <c r="E51" s="169">
        <f>SUM($D$40:D51)</f>
        <v>0.97297297297297314</v>
      </c>
    </row>
    <row r="52" spans="2:6" x14ac:dyDescent="0.3">
      <c r="B52" s="165" t="s">
        <v>288</v>
      </c>
      <c r="C52" s="167">
        <v>1</v>
      </c>
      <c r="D52" s="168">
        <f t="shared" si="0"/>
        <v>9.0090090090090089E-3</v>
      </c>
      <c r="E52" s="169">
        <f>SUM($D$40:D52)</f>
        <v>0.98198198198198217</v>
      </c>
      <c r="F52" s="5"/>
    </row>
    <row r="53" spans="2:6" x14ac:dyDescent="0.3">
      <c r="B53" s="165" t="s">
        <v>289</v>
      </c>
      <c r="C53" s="167">
        <v>1</v>
      </c>
      <c r="D53" s="168">
        <f t="shared" si="0"/>
        <v>9.0090090090090089E-3</v>
      </c>
      <c r="E53" s="169">
        <f>SUM($D$40:D53)</f>
        <v>0.99099099099099119</v>
      </c>
    </row>
    <row r="54" spans="2:6" x14ac:dyDescent="0.3">
      <c r="B54" s="165" t="s">
        <v>290</v>
      </c>
      <c r="C54" s="167">
        <v>1</v>
      </c>
      <c r="D54" s="168">
        <f t="shared" si="0"/>
        <v>9.0090090090090089E-3</v>
      </c>
      <c r="E54" s="169">
        <f>SUM($D$40:D54)</f>
        <v>1.0000000000000002</v>
      </c>
    </row>
    <row r="55" spans="2:6" x14ac:dyDescent="0.3">
      <c r="B55" s="166" t="s">
        <v>23</v>
      </c>
      <c r="C55" s="170">
        <f>SUM(C40:C54)</f>
        <v>111</v>
      </c>
      <c r="D55" s="171">
        <f>SUM(D40:D54)</f>
        <v>1.0000000000000002</v>
      </c>
      <c r="E55" s="172">
        <f>D55</f>
        <v>1.0000000000000002</v>
      </c>
    </row>
    <row r="57" spans="2:6" x14ac:dyDescent="0.3">
      <c r="B57" s="29" t="s">
        <v>99</v>
      </c>
    </row>
    <row r="59" spans="2:6" x14ac:dyDescent="0.3">
      <c r="B59" s="36" t="s">
        <v>83</v>
      </c>
    </row>
  </sheetData>
  <sortState xmlns:xlrd2="http://schemas.microsoft.com/office/spreadsheetml/2017/richdata2" ref="C40:C54">
    <sortCondition descending="1" ref="C39:C54"/>
  </sortState>
  <hyperlinks>
    <hyperlink ref="B59" location="Information!A1" display="Return to information" xr:uid="{A6998646-B574-43FD-92F1-49432AB12748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BC60-709D-4453-919E-2F30EF498DC0}">
  <sheetPr>
    <tabColor rgb="FFE86E1E"/>
    <pageSetUpPr autoPageBreaks="0"/>
  </sheetPr>
  <dimension ref="B6:G20"/>
  <sheetViews>
    <sheetView showGridLines="0" workbookViewId="0"/>
  </sheetViews>
  <sheetFormatPr defaultRowHeight="13.5" x14ac:dyDescent="0.3"/>
  <cols>
    <col min="1" max="1" width="2.3828125" customWidth="1"/>
    <col min="2" max="2" width="15.3828125" customWidth="1"/>
    <col min="3" max="3" width="14.765625" customWidth="1"/>
    <col min="4" max="4" width="15.3828125" customWidth="1"/>
    <col min="5" max="5" width="15.23046875" customWidth="1"/>
    <col min="6" max="6" width="30" customWidth="1"/>
    <col min="7" max="7" width="14.3828125" customWidth="1"/>
    <col min="8" max="8" width="31.765625" customWidth="1"/>
  </cols>
  <sheetData>
    <row r="6" spans="2:7" ht="15" x14ac:dyDescent="0.3">
      <c r="B6" s="69" t="s">
        <v>301</v>
      </c>
    </row>
    <row r="8" spans="2:7" x14ac:dyDescent="0.3">
      <c r="B8" s="2" t="s">
        <v>308</v>
      </c>
    </row>
    <row r="9" spans="2:7" x14ac:dyDescent="0.3">
      <c r="B9" s="2"/>
    </row>
    <row r="10" spans="2:7" ht="27" x14ac:dyDescent="0.3">
      <c r="B10" s="97" t="s">
        <v>22</v>
      </c>
      <c r="C10" s="97" t="s">
        <v>304</v>
      </c>
      <c r="D10" s="97" t="s">
        <v>305</v>
      </c>
      <c r="E10" s="97" t="s">
        <v>306</v>
      </c>
      <c r="F10" s="132" t="s">
        <v>303</v>
      </c>
    </row>
    <row r="11" spans="2:7" x14ac:dyDescent="0.3">
      <c r="B11" s="98" t="s">
        <v>89</v>
      </c>
      <c r="C11" s="99">
        <v>959668.31</v>
      </c>
      <c r="D11" s="99">
        <v>673654.32</v>
      </c>
      <c r="E11" s="100">
        <f>SUM(C11:D11)</f>
        <v>1633322.63</v>
      </c>
      <c r="F11" s="101">
        <v>0.435</v>
      </c>
      <c r="G11" s="25"/>
    </row>
    <row r="12" spans="2:7" x14ac:dyDescent="0.3">
      <c r="B12" s="98" t="s">
        <v>90</v>
      </c>
      <c r="C12" s="99">
        <v>935147.25</v>
      </c>
      <c r="D12" s="99">
        <v>877844.17</v>
      </c>
      <c r="E12" s="100">
        <f t="shared" ref="E12:E16" si="0">SUM(C12:D12)</f>
        <v>1812991.42</v>
      </c>
      <c r="F12" s="101">
        <v>0.59499999999999997</v>
      </c>
      <c r="G12" s="25"/>
    </row>
    <row r="13" spans="2:7" x14ac:dyDescent="0.3">
      <c r="B13" s="98" t="s">
        <v>91</v>
      </c>
      <c r="C13" s="99">
        <v>562579.27</v>
      </c>
      <c r="D13" s="99">
        <v>634035.26</v>
      </c>
      <c r="E13" s="100">
        <f t="shared" si="0"/>
        <v>1196614.53</v>
      </c>
      <c r="F13" s="101">
        <v>0.623</v>
      </c>
      <c r="G13" s="25"/>
    </row>
    <row r="14" spans="2:7" x14ac:dyDescent="0.3">
      <c r="B14" s="98" t="s">
        <v>92</v>
      </c>
      <c r="C14" s="99">
        <v>531759.92000000004</v>
      </c>
      <c r="D14" s="99">
        <v>530749.02</v>
      </c>
      <c r="E14" s="100">
        <f t="shared" si="0"/>
        <v>1062508.94</v>
      </c>
      <c r="F14" s="101">
        <v>0.56499999999999995</v>
      </c>
      <c r="G14" s="25"/>
    </row>
    <row r="15" spans="2:7" x14ac:dyDescent="0.3">
      <c r="B15" s="98" t="s">
        <v>93</v>
      </c>
      <c r="C15" s="99">
        <v>687195.05</v>
      </c>
      <c r="D15" s="99">
        <v>97478.09</v>
      </c>
      <c r="E15" s="100">
        <f t="shared" si="0"/>
        <v>784673.14</v>
      </c>
      <c r="F15" s="101">
        <v>0.82699999999999996</v>
      </c>
      <c r="G15" s="25"/>
    </row>
    <row r="16" spans="2:7" x14ac:dyDescent="0.3">
      <c r="B16" s="98" t="s">
        <v>153</v>
      </c>
      <c r="C16" s="99">
        <v>422998.78</v>
      </c>
      <c r="D16" s="99">
        <v>280230.71000000002</v>
      </c>
      <c r="E16" s="100">
        <f t="shared" si="0"/>
        <v>703229.49</v>
      </c>
      <c r="F16" s="101">
        <v>0.85299999999999998</v>
      </c>
      <c r="G16" s="25"/>
    </row>
    <row r="17" spans="2:6" x14ac:dyDescent="0.3">
      <c r="B17" s="20"/>
      <c r="C17" s="65"/>
      <c r="D17" s="65"/>
      <c r="E17" s="65"/>
      <c r="F17" s="66"/>
    </row>
    <row r="18" spans="2:6" x14ac:dyDescent="0.3">
      <c r="B18" s="67" t="s">
        <v>95</v>
      </c>
      <c r="C18" s="65"/>
      <c r="D18" s="65"/>
      <c r="E18" s="65"/>
      <c r="F18" s="66"/>
    </row>
    <row r="19" spans="2:6" x14ac:dyDescent="0.3">
      <c r="B19" s="2"/>
    </row>
    <row r="20" spans="2:6" x14ac:dyDescent="0.3">
      <c r="B20" s="36" t="s">
        <v>83</v>
      </c>
    </row>
  </sheetData>
  <phoneticPr fontId="14" type="noConversion"/>
  <hyperlinks>
    <hyperlink ref="B20" location="Information!A1" display="Return to information" xr:uid="{09FD4270-C3B6-461C-801B-6D14CB9F0B7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E68B-ED47-4064-A410-50EE14250290}">
  <sheetPr>
    <tabColor rgb="FFA0B100"/>
    <pageSetUpPr autoPageBreaks="0"/>
  </sheetPr>
  <dimension ref="B6:G37"/>
  <sheetViews>
    <sheetView showGridLines="0" tabSelected="1" workbookViewId="0"/>
  </sheetViews>
  <sheetFormatPr defaultRowHeight="13.5" x14ac:dyDescent="0.3"/>
  <cols>
    <col min="1" max="1" width="2.3828125" customWidth="1"/>
    <col min="2" max="2" width="32.3828125" customWidth="1"/>
    <col min="3" max="3" width="17.84375" bestFit="1" customWidth="1"/>
    <col min="4" max="4" width="15.23046875" customWidth="1"/>
    <col min="5" max="5" width="14.84375" customWidth="1"/>
  </cols>
  <sheetData>
    <row r="6" spans="2:7" ht="15" x14ac:dyDescent="0.3">
      <c r="B6" s="69" t="s">
        <v>85</v>
      </c>
    </row>
    <row r="8" spans="2:7" x14ac:dyDescent="0.3">
      <c r="B8" s="2" t="s">
        <v>212</v>
      </c>
      <c r="D8" s="9"/>
    </row>
    <row r="9" spans="2:7" x14ac:dyDescent="0.3">
      <c r="B9" s="2"/>
      <c r="D9" s="9"/>
    </row>
    <row r="10" spans="2:7" x14ac:dyDescent="0.3">
      <c r="B10" s="176"/>
      <c r="C10" s="95" t="s">
        <v>93</v>
      </c>
      <c r="D10" s="95" t="s">
        <v>153</v>
      </c>
      <c r="E10" s="95" t="s">
        <v>5</v>
      </c>
      <c r="F10" s="4"/>
      <c r="G10" s="4"/>
    </row>
    <row r="11" spans="2:7" x14ac:dyDescent="0.3">
      <c r="B11" s="64" t="s">
        <v>6</v>
      </c>
      <c r="C11" s="177">
        <v>6936</v>
      </c>
      <c r="D11" s="177">
        <v>541</v>
      </c>
      <c r="E11" s="178">
        <v>-0.92200000000000004</v>
      </c>
    </row>
    <row r="12" spans="2:7" ht="27" x14ac:dyDescent="0.3">
      <c r="B12" s="85" t="s">
        <v>100</v>
      </c>
      <c r="C12" s="177">
        <v>15</v>
      </c>
      <c r="D12" s="177">
        <v>1</v>
      </c>
      <c r="E12" s="178">
        <v>-0.93300000000000005</v>
      </c>
    </row>
    <row r="13" spans="2:7" x14ac:dyDescent="0.3">
      <c r="B13" s="64" t="s">
        <v>7</v>
      </c>
      <c r="C13" s="177">
        <v>15756</v>
      </c>
      <c r="D13" s="177">
        <v>8714</v>
      </c>
      <c r="E13" s="178">
        <v>-0.44700000000000001</v>
      </c>
    </row>
    <row r="14" spans="2:7" x14ac:dyDescent="0.3">
      <c r="B14" s="64" t="s">
        <v>72</v>
      </c>
      <c r="C14" s="178">
        <v>2.5999999999999999E-2</v>
      </c>
      <c r="D14" s="178">
        <v>1.4E-2</v>
      </c>
      <c r="E14" s="179" t="s">
        <v>259</v>
      </c>
    </row>
    <row r="15" spans="2:7" x14ac:dyDescent="0.3">
      <c r="B15" s="64" t="s">
        <v>73</v>
      </c>
      <c r="C15" s="177">
        <v>4948</v>
      </c>
      <c r="D15" s="177">
        <v>2857</v>
      </c>
      <c r="E15" s="178">
        <v>0.42299999999999999</v>
      </c>
    </row>
    <row r="16" spans="2:7" x14ac:dyDescent="0.3">
      <c r="B16" s="64" t="s">
        <v>74</v>
      </c>
      <c r="C16" s="178">
        <v>0.999</v>
      </c>
      <c r="D16" s="178">
        <v>0.999</v>
      </c>
      <c r="E16" s="178" t="s">
        <v>258</v>
      </c>
    </row>
    <row r="17" spans="2:5" x14ac:dyDescent="0.3">
      <c r="B17" s="64" t="s">
        <v>8</v>
      </c>
      <c r="C17" s="177">
        <v>317221</v>
      </c>
      <c r="D17" s="177">
        <v>266629</v>
      </c>
      <c r="E17" s="178">
        <v>-0.159</v>
      </c>
    </row>
    <row r="18" spans="2:5" x14ac:dyDescent="0.3">
      <c r="B18" s="64" t="s">
        <v>9</v>
      </c>
      <c r="C18" s="178">
        <v>0.96499999999999997</v>
      </c>
      <c r="D18" s="178">
        <v>0.98799999999999999</v>
      </c>
      <c r="E18" s="179" t="s">
        <v>260</v>
      </c>
    </row>
    <row r="19" spans="2:5" x14ac:dyDescent="0.3">
      <c r="B19" s="64" t="s">
        <v>75</v>
      </c>
      <c r="C19" s="177">
        <v>7606</v>
      </c>
      <c r="D19" s="177">
        <v>4066</v>
      </c>
      <c r="E19" s="178">
        <v>-0.46500000000000002</v>
      </c>
    </row>
    <row r="20" spans="2:5" x14ac:dyDescent="0.3">
      <c r="B20" s="64" t="s">
        <v>76</v>
      </c>
      <c r="C20" s="178">
        <v>0.92700000000000005</v>
      </c>
      <c r="D20" s="178">
        <v>0.93500000000000005</v>
      </c>
      <c r="E20" s="179" t="s">
        <v>261</v>
      </c>
    </row>
    <row r="21" spans="2:5" x14ac:dyDescent="0.3">
      <c r="B21" s="64" t="s">
        <v>262</v>
      </c>
      <c r="C21" s="180" t="s">
        <v>164</v>
      </c>
      <c r="D21" s="177">
        <v>1322</v>
      </c>
      <c r="E21" s="180" t="s">
        <v>164</v>
      </c>
    </row>
    <row r="22" spans="2:5" x14ac:dyDescent="0.3">
      <c r="B22" s="64" t="s">
        <v>263</v>
      </c>
      <c r="C22" s="180" t="s">
        <v>164</v>
      </c>
      <c r="D22" s="177">
        <v>968</v>
      </c>
      <c r="E22" s="180" t="s">
        <v>164</v>
      </c>
    </row>
    <row r="23" spans="2:5" x14ac:dyDescent="0.3">
      <c r="B23" s="27"/>
      <c r="C23" s="75"/>
      <c r="D23" s="75"/>
      <c r="E23" s="75"/>
    </row>
    <row r="24" spans="2:5" x14ac:dyDescent="0.3">
      <c r="B24" s="67" t="s">
        <v>95</v>
      </c>
    </row>
    <row r="25" spans="2:5" x14ac:dyDescent="0.3">
      <c r="B25" s="20" t="s">
        <v>264</v>
      </c>
    </row>
    <row r="26" spans="2:5" x14ac:dyDescent="0.3">
      <c r="B26" s="67"/>
    </row>
    <row r="27" spans="2:5" x14ac:dyDescent="0.3">
      <c r="B27" s="36" t="s">
        <v>83</v>
      </c>
    </row>
    <row r="37" spans="4:4" x14ac:dyDescent="0.3">
      <c r="D37" t="s">
        <v>10</v>
      </c>
    </row>
  </sheetData>
  <hyperlinks>
    <hyperlink ref="B27" location="Information!A1" display="Return to information" xr:uid="{7D7118E1-CDF5-4262-8BB2-FACCD74A272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EAE5-4D75-46C0-9229-2704EF504E72}">
  <sheetPr>
    <tabColor rgb="FFA1ABB2"/>
    <pageSetUpPr autoPageBreaks="0"/>
  </sheetPr>
  <dimension ref="B6:J55"/>
  <sheetViews>
    <sheetView showGridLines="0" zoomScaleNormal="100" workbookViewId="0"/>
  </sheetViews>
  <sheetFormatPr defaultRowHeight="13.5" x14ac:dyDescent="0.3"/>
  <cols>
    <col min="1" max="1" width="2.3828125" customWidth="1"/>
    <col min="2" max="2" width="14.15234375" customWidth="1"/>
    <col min="3" max="3" width="16.15234375" customWidth="1"/>
    <col min="4" max="4" width="15.23046875" customWidth="1"/>
    <col min="5" max="5" width="15" customWidth="1"/>
    <col min="6" max="6" width="16.84375" customWidth="1"/>
  </cols>
  <sheetData>
    <row r="6" spans="2:10" ht="15" x14ac:dyDescent="0.3">
      <c r="B6" s="69" t="s">
        <v>106</v>
      </c>
      <c r="D6" s="9"/>
    </row>
    <row r="7" spans="2:10" x14ac:dyDescent="0.3">
      <c r="D7" s="9"/>
    </row>
    <row r="8" spans="2:10" x14ac:dyDescent="0.3">
      <c r="B8" s="2" t="s">
        <v>296</v>
      </c>
    </row>
    <row r="9" spans="2:10" x14ac:dyDescent="0.3">
      <c r="J9" s="9"/>
    </row>
    <row r="10" spans="2:10" ht="54" x14ac:dyDescent="0.3">
      <c r="B10" s="118" t="s">
        <v>51</v>
      </c>
      <c r="C10" s="118" t="s">
        <v>295</v>
      </c>
      <c r="D10" s="118" t="s">
        <v>151</v>
      </c>
      <c r="E10" s="118" t="s">
        <v>298</v>
      </c>
      <c r="F10" s="118" t="s">
        <v>297</v>
      </c>
    </row>
    <row r="11" spans="2:10" ht="27" x14ac:dyDescent="0.3">
      <c r="B11" s="119" t="s">
        <v>142</v>
      </c>
      <c r="C11" s="121">
        <v>602.54772227503781</v>
      </c>
      <c r="D11" s="174">
        <v>72275591.490006983</v>
      </c>
      <c r="E11" s="122">
        <v>3934.2994721075797</v>
      </c>
      <c r="F11" s="174">
        <v>371534891.29998952</v>
      </c>
    </row>
    <row r="12" spans="2:10" ht="27" x14ac:dyDescent="0.3">
      <c r="B12" s="119" t="s">
        <v>143</v>
      </c>
      <c r="C12" s="121">
        <v>151.1002193250049</v>
      </c>
      <c r="D12" s="174">
        <v>36548108.140000559</v>
      </c>
      <c r="E12" s="122">
        <v>1518.250219325005</v>
      </c>
      <c r="F12" s="174">
        <v>310529791.38000059</v>
      </c>
    </row>
    <row r="13" spans="2:10" x14ac:dyDescent="0.3">
      <c r="B13" s="119" t="s">
        <v>144</v>
      </c>
      <c r="C13" s="121">
        <v>54.466632750000002</v>
      </c>
      <c r="D13" s="174">
        <v>4229918.4499997878</v>
      </c>
      <c r="E13" s="122">
        <v>3290.61663275</v>
      </c>
      <c r="F13" s="174">
        <v>356110183.73999989</v>
      </c>
    </row>
    <row r="14" spans="2:10" x14ac:dyDescent="0.3">
      <c r="B14" s="119" t="s">
        <v>145</v>
      </c>
      <c r="C14" s="121">
        <v>3.3015932624999897</v>
      </c>
      <c r="D14" s="174">
        <v>810591.87000000151</v>
      </c>
      <c r="E14" s="121">
        <v>98.251593262499995</v>
      </c>
      <c r="F14" s="174">
        <v>19156388.850000005</v>
      </c>
    </row>
    <row r="15" spans="2:10" x14ac:dyDescent="0.3">
      <c r="B15" s="120" t="s">
        <v>23</v>
      </c>
      <c r="C15" s="123">
        <f>SUM(C11:C14)</f>
        <v>811.41616761254272</v>
      </c>
      <c r="D15" s="175">
        <f>SUM(D11:D14)</f>
        <v>113864209.95000733</v>
      </c>
      <c r="E15" s="124">
        <f>SUM(E11:E14)</f>
        <v>8841.4179174450837</v>
      </c>
      <c r="F15" s="175">
        <f>SUM(F11:F14)</f>
        <v>1057331255.26999</v>
      </c>
    </row>
    <row r="16" spans="2:10" x14ac:dyDescent="0.3">
      <c r="B16" s="5"/>
      <c r="C16" s="5"/>
      <c r="G16" s="18"/>
    </row>
    <row r="17" spans="2:7" x14ac:dyDescent="0.3">
      <c r="B17" s="30" t="s">
        <v>95</v>
      </c>
      <c r="C17" s="5"/>
      <c r="G17" s="18"/>
    </row>
    <row r="18" spans="2:7" x14ac:dyDescent="0.3">
      <c r="G18" s="18"/>
    </row>
    <row r="19" spans="2:7" x14ac:dyDescent="0.3">
      <c r="B19" s="36" t="s">
        <v>83</v>
      </c>
    </row>
    <row r="37" spans="2:4" x14ac:dyDescent="0.3">
      <c r="D37" s="5"/>
    </row>
    <row r="42" spans="2:4" x14ac:dyDescent="0.3">
      <c r="B42" s="5"/>
    </row>
    <row r="43" spans="2:4" x14ac:dyDescent="0.3">
      <c r="B43" s="5"/>
      <c r="C43" s="5"/>
    </row>
    <row r="44" spans="2:4" x14ac:dyDescent="0.3">
      <c r="B44" s="6"/>
    </row>
    <row r="45" spans="2:4" x14ac:dyDescent="0.3">
      <c r="B45" s="6"/>
    </row>
    <row r="46" spans="2:4" x14ac:dyDescent="0.3">
      <c r="B46" s="6"/>
    </row>
    <row r="47" spans="2:4" x14ac:dyDescent="0.3">
      <c r="B47" s="6"/>
    </row>
    <row r="48" spans="2:4" x14ac:dyDescent="0.3">
      <c r="B48" s="6"/>
    </row>
    <row r="49" spans="2:2" x14ac:dyDescent="0.3">
      <c r="B49" s="6"/>
    </row>
    <row r="50" spans="2:2" x14ac:dyDescent="0.3">
      <c r="B50" s="6"/>
    </row>
    <row r="51" spans="2:2" x14ac:dyDescent="0.3">
      <c r="B51" s="6"/>
    </row>
    <row r="52" spans="2:2" x14ac:dyDescent="0.3">
      <c r="B52" s="6"/>
    </row>
    <row r="53" spans="2:2" x14ac:dyDescent="0.3">
      <c r="B53" s="6"/>
    </row>
    <row r="54" spans="2:2" x14ac:dyDescent="0.3">
      <c r="B54" s="6"/>
    </row>
    <row r="55" spans="2:2" x14ac:dyDescent="0.3">
      <c r="B55" s="6"/>
    </row>
  </sheetData>
  <hyperlinks>
    <hyperlink ref="B19" location="Information!A1" display="Return to information" xr:uid="{3E618D58-E738-4872-BE19-956B5175BAC0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CC48-3CD0-46CA-A715-766E53D931C1}">
  <sheetPr>
    <tabColor rgb="FF2363AF"/>
    <pageSetUpPr autoPageBreaks="0"/>
  </sheetPr>
  <dimension ref="B6:J89"/>
  <sheetViews>
    <sheetView showGridLines="0" zoomScaleNormal="100" workbookViewId="0"/>
  </sheetViews>
  <sheetFormatPr defaultRowHeight="13.5" x14ac:dyDescent="0.3"/>
  <cols>
    <col min="1" max="1" width="2.3828125" customWidth="1"/>
    <col min="2" max="2" width="14.07421875" customWidth="1"/>
    <col min="3" max="3" width="14.15234375" bestFit="1" customWidth="1"/>
    <col min="4" max="4" width="13" bestFit="1" customWidth="1"/>
  </cols>
  <sheetData>
    <row r="6" spans="2:10" ht="15" x14ac:dyDescent="0.3">
      <c r="B6" s="69" t="s">
        <v>94</v>
      </c>
      <c r="D6" s="9"/>
    </row>
    <row r="7" spans="2:10" x14ac:dyDescent="0.3">
      <c r="D7" s="9"/>
    </row>
    <row r="8" spans="2:10" x14ac:dyDescent="0.3">
      <c r="B8" s="2" t="s">
        <v>201</v>
      </c>
    </row>
    <row r="9" spans="2:10" x14ac:dyDescent="0.3">
      <c r="B9" s="116" t="s">
        <v>213</v>
      </c>
    </row>
    <row r="10" spans="2:10" x14ac:dyDescent="0.3">
      <c r="B10" s="30" t="s">
        <v>214</v>
      </c>
    </row>
    <row r="11" spans="2:10" x14ac:dyDescent="0.3">
      <c r="B11" s="30" t="s">
        <v>215</v>
      </c>
    </row>
    <row r="12" spans="2:10" x14ac:dyDescent="0.3">
      <c r="B12" s="30" t="s">
        <v>216</v>
      </c>
    </row>
    <row r="13" spans="2:10" x14ac:dyDescent="0.3">
      <c r="B13" s="30"/>
    </row>
    <row r="14" spans="2:10" x14ac:dyDescent="0.3">
      <c r="J14" s="9"/>
    </row>
    <row r="38" spans="2:7" x14ac:dyDescent="0.3">
      <c r="B38" s="134" t="s">
        <v>22</v>
      </c>
      <c r="C38" s="134" t="s">
        <v>21</v>
      </c>
    </row>
    <row r="39" spans="2:7" x14ac:dyDescent="0.3">
      <c r="B39" s="137" t="s">
        <v>96</v>
      </c>
      <c r="C39" s="126">
        <v>28684</v>
      </c>
    </row>
    <row r="40" spans="2:7" x14ac:dyDescent="0.3">
      <c r="B40" s="137" t="s">
        <v>86</v>
      </c>
      <c r="C40" s="126">
        <v>16581</v>
      </c>
    </row>
    <row r="41" spans="2:7" x14ac:dyDescent="0.3">
      <c r="B41" s="137" t="s">
        <v>87</v>
      </c>
      <c r="C41" s="126">
        <v>7324</v>
      </c>
      <c r="G41" s="18"/>
    </row>
    <row r="42" spans="2:7" x14ac:dyDescent="0.3">
      <c r="B42" s="137" t="s">
        <v>88</v>
      </c>
      <c r="C42" s="126">
        <v>7095</v>
      </c>
      <c r="G42" s="18"/>
    </row>
    <row r="43" spans="2:7" x14ac:dyDescent="0.3">
      <c r="B43" s="137" t="s">
        <v>89</v>
      </c>
      <c r="C43" s="126">
        <v>6881</v>
      </c>
      <c r="G43" s="18"/>
    </row>
    <row r="44" spans="2:7" x14ac:dyDescent="0.3">
      <c r="B44" s="137" t="s">
        <v>90</v>
      </c>
      <c r="C44" s="126">
        <v>11689</v>
      </c>
      <c r="G44" s="18"/>
    </row>
    <row r="45" spans="2:7" x14ac:dyDescent="0.3">
      <c r="B45" s="137" t="s">
        <v>91</v>
      </c>
      <c r="C45" s="126">
        <v>10875</v>
      </c>
      <c r="G45" s="18"/>
    </row>
    <row r="46" spans="2:7" x14ac:dyDescent="0.3">
      <c r="B46" s="137" t="s">
        <v>92</v>
      </c>
      <c r="C46" s="126">
        <v>24263</v>
      </c>
      <c r="G46" s="18"/>
    </row>
    <row r="47" spans="2:7" x14ac:dyDescent="0.3">
      <c r="B47" s="137" t="s">
        <v>93</v>
      </c>
      <c r="C47" s="126">
        <v>5350</v>
      </c>
      <c r="G47" s="18"/>
    </row>
    <row r="48" spans="2:7" x14ac:dyDescent="0.3">
      <c r="B48" s="137" t="s">
        <v>153</v>
      </c>
      <c r="C48" s="126">
        <v>23</v>
      </c>
      <c r="G48" s="18"/>
    </row>
    <row r="49" spans="2:7" x14ac:dyDescent="0.3">
      <c r="B49" s="140" t="s">
        <v>23</v>
      </c>
      <c r="C49" s="141">
        <f>SUM(C39:C48)</f>
        <v>118765</v>
      </c>
      <c r="G49" s="18"/>
    </row>
    <row r="50" spans="2:7" x14ac:dyDescent="0.3">
      <c r="B50" s="5"/>
      <c r="C50" s="5"/>
      <c r="G50" s="18"/>
    </row>
    <row r="51" spans="2:7" x14ac:dyDescent="0.3">
      <c r="B51" s="30" t="s">
        <v>95</v>
      </c>
      <c r="C51" s="5"/>
      <c r="G51" s="18"/>
    </row>
    <row r="52" spans="2:7" x14ac:dyDescent="0.3">
      <c r="G52" s="18"/>
    </row>
    <row r="53" spans="2:7" x14ac:dyDescent="0.3">
      <c r="B53" s="36" t="s">
        <v>83</v>
      </c>
    </row>
    <row r="71" spans="2:4" x14ac:dyDescent="0.3">
      <c r="D71" s="5"/>
    </row>
    <row r="76" spans="2:4" x14ac:dyDescent="0.3">
      <c r="B76" s="5"/>
    </row>
    <row r="77" spans="2:4" x14ac:dyDescent="0.3">
      <c r="B77" s="5"/>
      <c r="C77" s="5"/>
    </row>
    <row r="78" spans="2:4" x14ac:dyDescent="0.3">
      <c r="B78" s="6"/>
    </row>
    <row r="79" spans="2:4" x14ac:dyDescent="0.3">
      <c r="B79" s="6"/>
    </row>
    <row r="80" spans="2:4" x14ac:dyDescent="0.3">
      <c r="B80" s="6"/>
    </row>
    <row r="81" spans="2:2" x14ac:dyDescent="0.3">
      <c r="B81" s="6"/>
    </row>
    <row r="82" spans="2:2" x14ac:dyDescent="0.3">
      <c r="B82" s="6"/>
    </row>
    <row r="83" spans="2:2" x14ac:dyDescent="0.3">
      <c r="B83" s="6"/>
    </row>
    <row r="84" spans="2:2" x14ac:dyDescent="0.3">
      <c r="B84" s="6"/>
    </row>
    <row r="85" spans="2:2" x14ac:dyDescent="0.3">
      <c r="B85" s="6"/>
    </row>
    <row r="86" spans="2:2" x14ac:dyDescent="0.3">
      <c r="B86" s="6"/>
    </row>
    <row r="87" spans="2:2" x14ac:dyDescent="0.3">
      <c r="B87" s="6"/>
    </row>
    <row r="88" spans="2:2" x14ac:dyDescent="0.3">
      <c r="B88" s="6"/>
    </row>
    <row r="89" spans="2:2" x14ac:dyDescent="0.3">
      <c r="B89" s="6"/>
    </row>
  </sheetData>
  <hyperlinks>
    <hyperlink ref="B53" location="Information!A1" display="Return to information" xr:uid="{10E44076-96D4-4289-BB26-C452088047FB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7AEC-659C-40B6-88E2-051BC9484C0A}">
  <sheetPr>
    <tabColor rgb="FF2363AF"/>
    <pageSetUpPr autoPageBreaks="0"/>
  </sheetPr>
  <dimension ref="B6:G44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1.84375" customWidth="1"/>
    <col min="3" max="6" width="15.765625" customWidth="1"/>
    <col min="7" max="7" width="11.15234375" customWidth="1"/>
  </cols>
  <sheetData>
    <row r="6" spans="2:2" ht="15" x14ac:dyDescent="0.3">
      <c r="B6" s="69" t="s">
        <v>94</v>
      </c>
    </row>
    <row r="8" spans="2:2" x14ac:dyDescent="0.3">
      <c r="B8" s="2" t="s">
        <v>202</v>
      </c>
    </row>
    <row r="9" spans="2:2" x14ac:dyDescent="0.3">
      <c r="B9" s="29" t="s">
        <v>154</v>
      </c>
    </row>
    <row r="10" spans="2:2" x14ac:dyDescent="0.3">
      <c r="B10" s="30" t="s">
        <v>155</v>
      </c>
    </row>
    <row r="31" spans="2:7" x14ac:dyDescent="0.3">
      <c r="B31" s="142"/>
      <c r="C31" s="143" t="s">
        <v>24</v>
      </c>
      <c r="D31" s="133" t="s">
        <v>25</v>
      </c>
      <c r="E31" s="133" t="s">
        <v>1</v>
      </c>
      <c r="F31" s="133" t="s">
        <v>145</v>
      </c>
      <c r="G31" s="134" t="s">
        <v>23</v>
      </c>
    </row>
    <row r="32" spans="2:7" x14ac:dyDescent="0.3">
      <c r="B32" s="144" t="s">
        <v>21</v>
      </c>
      <c r="C32" s="146">
        <v>80024</v>
      </c>
      <c r="D32" s="146">
        <v>15674</v>
      </c>
      <c r="E32" s="146">
        <v>13239</v>
      </c>
      <c r="F32" s="126">
        <v>9828</v>
      </c>
      <c r="G32" s="141">
        <f>SUM(C32:F32)</f>
        <v>118765</v>
      </c>
    </row>
    <row r="33" spans="2:7" x14ac:dyDescent="0.3">
      <c r="B33" s="144" t="s">
        <v>77</v>
      </c>
      <c r="C33" s="147">
        <f>C32/G32</f>
        <v>0.67380120405843469</v>
      </c>
      <c r="D33" s="147">
        <f>D32/G32</f>
        <v>0.13197490843261903</v>
      </c>
      <c r="E33" s="147">
        <f>E32/G32</f>
        <v>0.11147223508609438</v>
      </c>
      <c r="F33" s="147">
        <f>F32/G32</f>
        <v>8.2751652422851846E-2</v>
      </c>
      <c r="G33" s="148">
        <f>SUM(C33:F33)</f>
        <v>1</v>
      </c>
    </row>
    <row r="34" spans="2:7" x14ac:dyDescent="0.3">
      <c r="B34" s="145"/>
      <c r="C34" s="21"/>
      <c r="D34" s="21"/>
      <c r="E34" s="21"/>
      <c r="F34" s="21"/>
    </row>
    <row r="35" spans="2:7" x14ac:dyDescent="0.3">
      <c r="B35" s="5" t="s">
        <v>78</v>
      </c>
    </row>
    <row r="36" spans="2:7" x14ac:dyDescent="0.3">
      <c r="B36" s="5" t="s">
        <v>79</v>
      </c>
      <c r="E36" s="42"/>
    </row>
    <row r="37" spans="2:7" ht="14.5" customHeight="1" x14ac:dyDescent="0.3">
      <c r="E37" s="19"/>
    </row>
    <row r="38" spans="2:7" x14ac:dyDescent="0.3">
      <c r="B38" s="36" t="s">
        <v>83</v>
      </c>
    </row>
    <row r="44" spans="2:7" x14ac:dyDescent="0.3">
      <c r="B44" s="2"/>
    </row>
  </sheetData>
  <hyperlinks>
    <hyperlink ref="B38" location="Information!A1" display="Return to information" xr:uid="{DA5EE512-22A3-4166-9D7D-2B2C95D8573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F6D7-946D-4F08-AD88-5D3896309C46}">
  <sheetPr>
    <tabColor rgb="FF2363AF"/>
    <pageSetUpPr autoPageBreaks="0"/>
  </sheetPr>
  <dimension ref="B6:O79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3" customWidth="1"/>
    <col min="3" max="3" width="13.61328125" customWidth="1"/>
    <col min="4" max="4" width="13.3828125" customWidth="1"/>
    <col min="5" max="5" width="13.61328125" customWidth="1"/>
    <col min="6" max="6" width="13.765625" customWidth="1"/>
    <col min="7" max="7" width="10.15234375" customWidth="1"/>
    <col min="8" max="8" width="9.84375" customWidth="1"/>
    <col min="9" max="9" width="9.765625" customWidth="1"/>
    <col min="11" max="11" width="10.84375" customWidth="1"/>
    <col min="12" max="12" width="12.15234375" customWidth="1"/>
  </cols>
  <sheetData>
    <row r="6" spans="2:15" ht="15" x14ac:dyDescent="0.3">
      <c r="B6" s="69" t="s">
        <v>97</v>
      </c>
    </row>
    <row r="8" spans="2:15" s="7" customFormat="1" ht="15" x14ac:dyDescent="0.3">
      <c r="B8" s="2" t="s">
        <v>152</v>
      </c>
    </row>
    <row r="9" spans="2:15" x14ac:dyDescent="0.3">
      <c r="B9" s="102" t="s">
        <v>291</v>
      </c>
    </row>
    <row r="10" spans="2:15" x14ac:dyDescent="0.3">
      <c r="B10" s="30" t="s">
        <v>217</v>
      </c>
      <c r="N10" s="79"/>
      <c r="O10" s="79"/>
    </row>
    <row r="11" spans="2:15" x14ac:dyDescent="0.3">
      <c r="B11" s="114" t="s">
        <v>218</v>
      </c>
      <c r="N11" s="79"/>
      <c r="O11" s="79"/>
    </row>
    <row r="12" spans="2:15" x14ac:dyDescent="0.3">
      <c r="B12" s="30"/>
      <c r="N12" s="79"/>
      <c r="O12" s="79"/>
    </row>
    <row r="13" spans="2:15" x14ac:dyDescent="0.3">
      <c r="B13" s="30"/>
      <c r="N13" s="79"/>
      <c r="O13" s="79"/>
    </row>
    <row r="39" spans="2:7" ht="40.5" x14ac:dyDescent="0.3">
      <c r="B39" s="136" t="s">
        <v>22</v>
      </c>
      <c r="C39" s="149" t="s">
        <v>133</v>
      </c>
      <c r="D39" s="149" t="s">
        <v>134</v>
      </c>
      <c r="E39" s="149" t="s">
        <v>135</v>
      </c>
      <c r="F39" s="149" t="s">
        <v>136</v>
      </c>
      <c r="G39" s="149" t="s">
        <v>23</v>
      </c>
    </row>
    <row r="40" spans="2:7" x14ac:dyDescent="0.3">
      <c r="B40" s="150" t="s">
        <v>96</v>
      </c>
      <c r="C40" s="126">
        <v>12042</v>
      </c>
      <c r="D40" s="126">
        <v>7248</v>
      </c>
      <c r="E40" s="126">
        <v>4034</v>
      </c>
      <c r="F40" s="126">
        <v>5360</v>
      </c>
      <c r="G40" s="141">
        <f>SUM(C40:F40)</f>
        <v>28684</v>
      </c>
    </row>
    <row r="41" spans="2:7" x14ac:dyDescent="0.3">
      <c r="B41" s="144" t="s">
        <v>86</v>
      </c>
      <c r="C41" s="151">
        <v>20596</v>
      </c>
      <c r="D41" s="151">
        <v>10781</v>
      </c>
      <c r="E41" s="151">
        <v>6687</v>
      </c>
      <c r="F41" s="151">
        <v>7201</v>
      </c>
      <c r="G41" s="141">
        <f t="shared" ref="G41:G49" si="0">SUM(C41:F41)</f>
        <v>45265</v>
      </c>
    </row>
    <row r="42" spans="2:7" x14ac:dyDescent="0.3">
      <c r="B42" s="144" t="s">
        <v>87</v>
      </c>
      <c r="C42" s="151">
        <v>25326</v>
      </c>
      <c r="D42" s="151">
        <v>11509</v>
      </c>
      <c r="E42" s="151">
        <v>7878</v>
      </c>
      <c r="F42" s="151">
        <v>7876</v>
      </c>
      <c r="G42" s="141">
        <f t="shared" si="0"/>
        <v>52589</v>
      </c>
    </row>
    <row r="43" spans="2:7" x14ac:dyDescent="0.3">
      <c r="B43" s="144" t="s">
        <v>88</v>
      </c>
      <c r="C43" s="151">
        <v>30472</v>
      </c>
      <c r="D43" s="151">
        <v>11884</v>
      </c>
      <c r="E43" s="151">
        <v>8851</v>
      </c>
      <c r="F43" s="151">
        <v>8477</v>
      </c>
      <c r="G43" s="141">
        <f t="shared" si="0"/>
        <v>59684</v>
      </c>
    </row>
    <row r="44" spans="2:7" x14ac:dyDescent="0.3">
      <c r="B44" s="144" t="s">
        <v>89</v>
      </c>
      <c r="C44" s="151">
        <v>35791</v>
      </c>
      <c r="D44" s="151">
        <v>12168</v>
      </c>
      <c r="E44" s="151">
        <v>9748</v>
      </c>
      <c r="F44" s="151">
        <v>8858</v>
      </c>
      <c r="G44" s="141">
        <f t="shared" si="0"/>
        <v>66565</v>
      </c>
    </row>
    <row r="45" spans="2:7" x14ac:dyDescent="0.3">
      <c r="B45" s="144" t="s">
        <v>90</v>
      </c>
      <c r="C45" s="151">
        <v>45808</v>
      </c>
      <c r="D45" s="151">
        <v>12455</v>
      </c>
      <c r="E45" s="151">
        <v>10846</v>
      </c>
      <c r="F45" s="151">
        <v>9145</v>
      </c>
      <c r="G45" s="141">
        <f t="shared" si="0"/>
        <v>78254</v>
      </c>
    </row>
    <row r="46" spans="2:7" x14ac:dyDescent="0.3">
      <c r="B46" s="144" t="s">
        <v>91</v>
      </c>
      <c r="C46" s="151">
        <v>55130</v>
      </c>
      <c r="D46" s="151">
        <v>12675</v>
      </c>
      <c r="E46" s="151">
        <v>11954</v>
      </c>
      <c r="F46" s="151">
        <v>9370</v>
      </c>
      <c r="G46" s="141">
        <f t="shared" si="0"/>
        <v>89129</v>
      </c>
    </row>
    <row r="47" spans="2:7" x14ac:dyDescent="0.3">
      <c r="B47" s="144" t="s">
        <v>92</v>
      </c>
      <c r="C47" s="151">
        <v>76034</v>
      </c>
      <c r="D47" s="151">
        <v>13115</v>
      </c>
      <c r="E47" s="151">
        <v>14497</v>
      </c>
      <c r="F47" s="151">
        <v>9746</v>
      </c>
      <c r="G47" s="141">
        <f t="shared" si="0"/>
        <v>113392</v>
      </c>
    </row>
    <row r="48" spans="2:7" x14ac:dyDescent="0.3">
      <c r="B48" s="144" t="s">
        <v>93</v>
      </c>
      <c r="C48" s="151">
        <v>80008</v>
      </c>
      <c r="D48" s="151">
        <v>13238</v>
      </c>
      <c r="E48" s="151">
        <v>15668</v>
      </c>
      <c r="F48" s="151">
        <v>9828</v>
      </c>
      <c r="G48" s="141">
        <f t="shared" si="0"/>
        <v>118742</v>
      </c>
    </row>
    <row r="49" spans="2:7" x14ac:dyDescent="0.3">
      <c r="B49" s="144" t="s">
        <v>153</v>
      </c>
      <c r="C49" s="151">
        <v>80024</v>
      </c>
      <c r="D49" s="151">
        <v>13239</v>
      </c>
      <c r="E49" s="151">
        <v>15674</v>
      </c>
      <c r="F49" s="151">
        <v>9828</v>
      </c>
      <c r="G49" s="141">
        <f t="shared" si="0"/>
        <v>118765</v>
      </c>
    </row>
    <row r="50" spans="2:7" x14ac:dyDescent="0.3">
      <c r="B50" s="140" t="s">
        <v>23</v>
      </c>
      <c r="C50" s="141">
        <v>80024</v>
      </c>
      <c r="D50" s="141">
        <v>13239</v>
      </c>
      <c r="E50" s="141">
        <v>15674</v>
      </c>
      <c r="F50" s="141">
        <v>9828</v>
      </c>
      <c r="G50" s="141">
        <f t="shared" ref="G50" si="1">SUM(G54:G63)</f>
        <v>118765</v>
      </c>
    </row>
    <row r="51" spans="2:7" x14ac:dyDescent="0.3">
      <c r="C51" s="42"/>
      <c r="D51" s="42"/>
      <c r="E51" s="42"/>
      <c r="F51" s="42"/>
      <c r="G51" s="44"/>
    </row>
    <row r="52" spans="2:7" x14ac:dyDescent="0.3">
      <c r="B52" s="5"/>
      <c r="C52" s="44"/>
      <c r="D52" s="44"/>
      <c r="E52" s="44"/>
      <c r="F52" s="44"/>
      <c r="G52" s="44"/>
    </row>
    <row r="53" spans="2:7" ht="40.5" x14ac:dyDescent="0.3">
      <c r="B53" s="136" t="s">
        <v>22</v>
      </c>
      <c r="C53" s="149" t="s">
        <v>137</v>
      </c>
      <c r="D53" s="149" t="s">
        <v>138</v>
      </c>
      <c r="E53" s="149" t="s">
        <v>139</v>
      </c>
      <c r="F53" s="149" t="s">
        <v>140</v>
      </c>
      <c r="G53" s="149" t="s">
        <v>23</v>
      </c>
    </row>
    <row r="54" spans="2:7" x14ac:dyDescent="0.3">
      <c r="B54" s="150" t="s">
        <v>96</v>
      </c>
      <c r="C54" s="126">
        <v>12042</v>
      </c>
      <c r="D54" s="126">
        <v>7248</v>
      </c>
      <c r="E54" s="126">
        <v>4034</v>
      </c>
      <c r="F54" s="126">
        <v>5360</v>
      </c>
      <c r="G54" s="141">
        <f>SUM(C54:F54)</f>
        <v>28684</v>
      </c>
    </row>
    <row r="55" spans="2:7" x14ac:dyDescent="0.3">
      <c r="B55" s="144" t="s">
        <v>86</v>
      </c>
      <c r="C55" s="151">
        <v>8554</v>
      </c>
      <c r="D55" s="151">
        <v>3533</v>
      </c>
      <c r="E55" s="151">
        <v>2653</v>
      </c>
      <c r="F55" s="151">
        <v>1841</v>
      </c>
      <c r="G55" s="141">
        <f t="shared" ref="G55:G63" si="2">SUM(C55:F55)</f>
        <v>16581</v>
      </c>
    </row>
    <row r="56" spans="2:7" x14ac:dyDescent="0.3">
      <c r="B56" s="144" t="s">
        <v>87</v>
      </c>
      <c r="C56" s="151">
        <v>4730</v>
      </c>
      <c r="D56" s="151">
        <v>728</v>
      </c>
      <c r="E56" s="151">
        <v>1191</v>
      </c>
      <c r="F56" s="151">
        <v>675</v>
      </c>
      <c r="G56" s="141">
        <f t="shared" si="2"/>
        <v>7324</v>
      </c>
    </row>
    <row r="57" spans="2:7" x14ac:dyDescent="0.3">
      <c r="B57" s="144" t="s">
        <v>88</v>
      </c>
      <c r="C57" s="151">
        <v>5146</v>
      </c>
      <c r="D57" s="151">
        <v>375</v>
      </c>
      <c r="E57" s="151">
        <v>973</v>
      </c>
      <c r="F57" s="151">
        <v>601</v>
      </c>
      <c r="G57" s="141">
        <f t="shared" si="2"/>
        <v>7095</v>
      </c>
    </row>
    <row r="58" spans="2:7" x14ac:dyDescent="0.3">
      <c r="B58" s="144" t="s">
        <v>89</v>
      </c>
      <c r="C58" s="151">
        <v>5319</v>
      </c>
      <c r="D58" s="151">
        <v>284</v>
      </c>
      <c r="E58" s="151">
        <v>897</v>
      </c>
      <c r="F58" s="151">
        <v>381</v>
      </c>
      <c r="G58" s="141">
        <f t="shared" si="2"/>
        <v>6881</v>
      </c>
    </row>
    <row r="59" spans="2:7" x14ac:dyDescent="0.3">
      <c r="B59" s="144" t="s">
        <v>90</v>
      </c>
      <c r="C59" s="151">
        <v>10017</v>
      </c>
      <c r="D59" s="151">
        <v>287</v>
      </c>
      <c r="E59" s="151">
        <v>1098</v>
      </c>
      <c r="F59" s="151">
        <v>287</v>
      </c>
      <c r="G59" s="141">
        <f t="shared" si="2"/>
        <v>11689</v>
      </c>
    </row>
    <row r="60" spans="2:7" x14ac:dyDescent="0.3">
      <c r="B60" s="144" t="s">
        <v>91</v>
      </c>
      <c r="C60" s="151">
        <v>9322</v>
      </c>
      <c r="D60" s="151">
        <v>220</v>
      </c>
      <c r="E60" s="151">
        <v>1108</v>
      </c>
      <c r="F60" s="151">
        <v>225</v>
      </c>
      <c r="G60" s="141">
        <f t="shared" si="2"/>
        <v>10875</v>
      </c>
    </row>
    <row r="61" spans="2:7" x14ac:dyDescent="0.3">
      <c r="B61" s="144" t="s">
        <v>92</v>
      </c>
      <c r="C61" s="151">
        <v>20904</v>
      </c>
      <c r="D61" s="151">
        <v>440</v>
      </c>
      <c r="E61" s="151">
        <v>2543</v>
      </c>
      <c r="F61" s="151">
        <v>376</v>
      </c>
      <c r="G61" s="141">
        <f t="shared" si="2"/>
        <v>24263</v>
      </c>
    </row>
    <row r="62" spans="2:7" x14ac:dyDescent="0.3">
      <c r="B62" s="144" t="s">
        <v>93</v>
      </c>
      <c r="C62" s="151">
        <v>3974</v>
      </c>
      <c r="D62" s="151">
        <v>123</v>
      </c>
      <c r="E62" s="151">
        <v>1171</v>
      </c>
      <c r="F62" s="151">
        <v>82</v>
      </c>
      <c r="G62" s="141">
        <f t="shared" si="2"/>
        <v>5350</v>
      </c>
    </row>
    <row r="63" spans="2:7" x14ac:dyDescent="0.3">
      <c r="B63" s="144" t="s">
        <v>153</v>
      </c>
      <c r="C63" s="151">
        <v>16</v>
      </c>
      <c r="D63" s="151">
        <v>1</v>
      </c>
      <c r="E63" s="151">
        <v>6</v>
      </c>
      <c r="F63" s="151">
        <v>0</v>
      </c>
      <c r="G63" s="141">
        <f t="shared" si="2"/>
        <v>23</v>
      </c>
    </row>
    <row r="64" spans="2:7" x14ac:dyDescent="0.3">
      <c r="B64" s="140" t="s">
        <v>23</v>
      </c>
      <c r="C64" s="141">
        <f>SUM(C54:C63)</f>
        <v>80024</v>
      </c>
      <c r="D64" s="141">
        <f>SUM(D54:D63)</f>
        <v>13239</v>
      </c>
      <c r="E64" s="141">
        <f>SUM(E54:E63)</f>
        <v>15674</v>
      </c>
      <c r="F64" s="141">
        <f>SUM(F54:F63)</f>
        <v>9828</v>
      </c>
      <c r="G64" s="141">
        <f>SUM(G54:G63)</f>
        <v>118765</v>
      </c>
    </row>
    <row r="65" spans="2:7" x14ac:dyDescent="0.3">
      <c r="B65" s="5"/>
      <c r="C65" s="44"/>
      <c r="D65" s="44"/>
      <c r="E65" s="44"/>
      <c r="F65" s="44"/>
      <c r="G65" s="44"/>
    </row>
    <row r="66" spans="2:7" x14ac:dyDescent="0.3">
      <c r="B66" s="30" t="s">
        <v>95</v>
      </c>
    </row>
    <row r="67" spans="2:7" x14ac:dyDescent="0.3">
      <c r="B67" s="5" t="s">
        <v>78</v>
      </c>
    </row>
    <row r="68" spans="2:7" x14ac:dyDescent="0.3">
      <c r="B68" s="5" t="s">
        <v>79</v>
      </c>
    </row>
    <row r="70" spans="2:7" x14ac:dyDescent="0.3">
      <c r="B70" s="36" t="s">
        <v>83</v>
      </c>
    </row>
    <row r="79" spans="2:7" ht="14.15" customHeight="1" x14ac:dyDescent="0.3"/>
  </sheetData>
  <phoneticPr fontId="14" type="noConversion"/>
  <hyperlinks>
    <hyperlink ref="B70" location="Information!A1" display="Return to information" xr:uid="{49293A67-03E7-43F6-8D57-498D481FDD28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0A62-38E5-4671-AD64-13FE12A1E8A9}">
  <sheetPr>
    <tabColor rgb="FF2363AF"/>
    <pageSetUpPr autoPageBreaks="0"/>
  </sheetPr>
  <dimension ref="B6:L50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15.3828125" customWidth="1"/>
    <col min="3" max="3" width="15.23046875" customWidth="1"/>
    <col min="4" max="4" width="19.61328125" customWidth="1"/>
    <col min="5" max="5" width="19.4609375" customWidth="1"/>
    <col min="6" max="6" width="16.4609375" customWidth="1"/>
    <col min="7" max="7" width="15.15234375" customWidth="1"/>
    <col min="8" max="8" width="12.84375" customWidth="1"/>
  </cols>
  <sheetData>
    <row r="6" spans="2:12" ht="15" x14ac:dyDescent="0.3">
      <c r="B6" s="69" t="s">
        <v>94</v>
      </c>
    </row>
    <row r="8" spans="2:12" s="7" customFormat="1" ht="15" x14ac:dyDescent="0.3">
      <c r="B8" s="3" t="s">
        <v>220</v>
      </c>
      <c r="C8"/>
    </row>
    <row r="9" spans="2:12" x14ac:dyDescent="0.3">
      <c r="B9" s="116" t="s">
        <v>221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x14ac:dyDescent="0.3">
      <c r="B10" s="116" t="s">
        <v>223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2" x14ac:dyDescent="0.3">
      <c r="B11" s="116" t="s">
        <v>272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2:12" x14ac:dyDescent="0.3">
      <c r="B12" s="29" t="s">
        <v>273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33" spans="2:6" x14ac:dyDescent="0.3">
      <c r="B33" s="136" t="s">
        <v>222</v>
      </c>
      <c r="C33" s="136" t="s">
        <v>24</v>
      </c>
      <c r="D33" s="136" t="s">
        <v>1</v>
      </c>
      <c r="E33" s="136" t="s">
        <v>25</v>
      </c>
      <c r="F33" s="136" t="s">
        <v>3</v>
      </c>
    </row>
    <row r="34" spans="2:6" x14ac:dyDescent="0.3">
      <c r="B34" s="137" t="s">
        <v>96</v>
      </c>
      <c r="C34" s="152">
        <v>12042</v>
      </c>
      <c r="D34" s="152">
        <v>7248</v>
      </c>
      <c r="E34" s="152">
        <v>4034</v>
      </c>
      <c r="F34" s="152">
        <v>5360</v>
      </c>
    </row>
    <row r="35" spans="2:6" x14ac:dyDescent="0.3">
      <c r="B35" s="137" t="s">
        <v>86</v>
      </c>
      <c r="C35" s="152">
        <v>8554</v>
      </c>
      <c r="D35" s="152">
        <v>3533</v>
      </c>
      <c r="E35" s="152">
        <v>2653</v>
      </c>
      <c r="F35" s="152">
        <v>1841</v>
      </c>
    </row>
    <row r="36" spans="2:6" x14ac:dyDescent="0.3">
      <c r="B36" s="137" t="s">
        <v>87</v>
      </c>
      <c r="C36" s="152">
        <v>4730</v>
      </c>
      <c r="D36" s="152">
        <v>728</v>
      </c>
      <c r="E36" s="152">
        <v>1191</v>
      </c>
      <c r="F36" s="152">
        <v>675</v>
      </c>
    </row>
    <row r="37" spans="2:6" x14ac:dyDescent="0.3">
      <c r="B37" s="137" t="s">
        <v>88</v>
      </c>
      <c r="C37" s="152">
        <v>5146</v>
      </c>
      <c r="D37" s="152">
        <v>375</v>
      </c>
      <c r="E37" s="152">
        <v>973</v>
      </c>
      <c r="F37" s="152">
        <v>601</v>
      </c>
    </row>
    <row r="38" spans="2:6" x14ac:dyDescent="0.3">
      <c r="B38" s="137" t="s">
        <v>89</v>
      </c>
      <c r="C38" s="152">
        <v>5319</v>
      </c>
      <c r="D38" s="152">
        <v>284</v>
      </c>
      <c r="E38" s="152">
        <v>897</v>
      </c>
      <c r="F38" s="152">
        <v>381</v>
      </c>
    </row>
    <row r="39" spans="2:6" x14ac:dyDescent="0.3">
      <c r="B39" s="137" t="s">
        <v>90</v>
      </c>
      <c r="C39" s="152">
        <v>10017</v>
      </c>
      <c r="D39" s="152">
        <v>287</v>
      </c>
      <c r="E39" s="152">
        <v>1098</v>
      </c>
      <c r="F39" s="152">
        <v>287</v>
      </c>
    </row>
    <row r="40" spans="2:6" x14ac:dyDescent="0.3">
      <c r="B40" s="137" t="s">
        <v>91</v>
      </c>
      <c r="C40" s="152">
        <v>9322</v>
      </c>
      <c r="D40" s="152">
        <v>220</v>
      </c>
      <c r="E40" s="152">
        <v>1108</v>
      </c>
      <c r="F40" s="152">
        <v>225</v>
      </c>
    </row>
    <row r="41" spans="2:6" x14ac:dyDescent="0.3">
      <c r="B41" s="137" t="s">
        <v>92</v>
      </c>
      <c r="C41" s="152">
        <v>20904</v>
      </c>
      <c r="D41" s="152">
        <v>440</v>
      </c>
      <c r="E41" s="152">
        <v>2543</v>
      </c>
      <c r="F41" s="152">
        <v>376</v>
      </c>
    </row>
    <row r="42" spans="2:6" x14ac:dyDescent="0.3">
      <c r="B42" s="137" t="s">
        <v>93</v>
      </c>
      <c r="C42" s="152">
        <v>3974</v>
      </c>
      <c r="D42" s="152">
        <v>123</v>
      </c>
      <c r="E42" s="152">
        <v>1171</v>
      </c>
      <c r="F42" s="152">
        <v>82</v>
      </c>
    </row>
    <row r="43" spans="2:6" x14ac:dyDescent="0.3">
      <c r="B43" s="137" t="s">
        <v>153</v>
      </c>
      <c r="C43" s="152">
        <v>16</v>
      </c>
      <c r="D43" s="152">
        <v>1</v>
      </c>
      <c r="E43" s="152">
        <v>6</v>
      </c>
      <c r="F43" s="152">
        <v>0</v>
      </c>
    </row>
    <row r="44" spans="2:6" x14ac:dyDescent="0.3">
      <c r="B44" s="138" t="s">
        <v>23</v>
      </c>
      <c r="C44" s="153">
        <f>SUM(C34:C43)</f>
        <v>80024</v>
      </c>
      <c r="D44" s="153">
        <f>SUM(D34:D43)</f>
        <v>13239</v>
      </c>
      <c r="E44" s="153">
        <f>SUM(E34:E43)</f>
        <v>15674</v>
      </c>
      <c r="F44" s="153">
        <f>SUM(F34:F43)</f>
        <v>9828</v>
      </c>
    </row>
    <row r="45" spans="2:6" x14ac:dyDescent="0.3">
      <c r="B45" s="5"/>
      <c r="C45" s="5"/>
      <c r="D45" s="5"/>
      <c r="E45" s="5"/>
      <c r="F45" s="5"/>
    </row>
    <row r="46" spans="2:6" x14ac:dyDescent="0.3">
      <c r="B46" s="30" t="s">
        <v>95</v>
      </c>
      <c r="D46" s="5"/>
      <c r="E46" s="5"/>
      <c r="F46" s="5"/>
    </row>
    <row r="47" spans="2:6" x14ac:dyDescent="0.3">
      <c r="B47" s="5" t="s">
        <v>78</v>
      </c>
      <c r="D47" s="5"/>
      <c r="E47" s="5"/>
      <c r="F47" s="5"/>
    </row>
    <row r="48" spans="2:6" x14ac:dyDescent="0.3">
      <c r="B48" s="5" t="s">
        <v>79</v>
      </c>
      <c r="D48" s="5"/>
      <c r="E48" s="5"/>
      <c r="F48" s="5"/>
    </row>
    <row r="49" spans="2:6" x14ac:dyDescent="0.3">
      <c r="B49" s="5"/>
      <c r="D49" s="5"/>
      <c r="E49" s="5"/>
      <c r="F49" s="5"/>
    </row>
    <row r="50" spans="2:6" x14ac:dyDescent="0.3">
      <c r="B50" s="36" t="s">
        <v>83</v>
      </c>
    </row>
  </sheetData>
  <hyperlinks>
    <hyperlink ref="B50" location="Information!A1" display="Return to information" xr:uid="{A2352896-D1AD-4E46-8BBA-B3F8E1BCA4D1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2D84-2D33-4CAC-AF3D-13F66B3767B9}">
  <sheetPr>
    <tabColor rgb="FF2363AF"/>
    <pageSetUpPr autoPageBreaks="0"/>
  </sheetPr>
  <dimension ref="B6:G79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21.69140625" customWidth="1"/>
    <col min="3" max="3" width="21.765625" customWidth="1"/>
    <col min="4" max="4" width="19.61328125" customWidth="1"/>
    <col min="5" max="5" width="12.23046875" customWidth="1"/>
    <col min="6" max="6" width="16.4609375" customWidth="1"/>
    <col min="7" max="7" width="15.15234375" customWidth="1"/>
    <col min="8" max="8" width="12.84375" customWidth="1"/>
  </cols>
  <sheetData>
    <row r="6" spans="2:3" ht="15" x14ac:dyDescent="0.3">
      <c r="B6" s="69" t="s">
        <v>94</v>
      </c>
    </row>
    <row r="8" spans="2:3" s="7" customFormat="1" ht="15" x14ac:dyDescent="0.3">
      <c r="B8" s="3" t="s">
        <v>219</v>
      </c>
      <c r="C8"/>
    </row>
    <row r="9" spans="2:3" x14ac:dyDescent="0.3">
      <c r="B9" s="102" t="s">
        <v>165</v>
      </c>
    </row>
    <row r="10" spans="2:3" x14ac:dyDescent="0.3">
      <c r="B10" s="30" t="s">
        <v>166</v>
      </c>
    </row>
    <row r="23" spans="2:3" x14ac:dyDescent="0.3">
      <c r="B23" s="2"/>
    </row>
    <row r="27" spans="2:3" ht="14.15" customHeight="1" x14ac:dyDescent="0.3"/>
    <row r="29" spans="2:3" x14ac:dyDescent="0.3">
      <c r="C29" s="9"/>
    </row>
    <row r="30" spans="2:3" x14ac:dyDescent="0.3">
      <c r="C30" s="5"/>
    </row>
    <row r="31" spans="2:3" ht="17.149999999999999" customHeight="1" x14ac:dyDescent="0.3">
      <c r="C31" s="5"/>
    </row>
    <row r="32" spans="2:3" ht="17.149999999999999" customHeight="1" x14ac:dyDescent="0.3"/>
    <row r="33" ht="17.149999999999999" customHeight="1" x14ac:dyDescent="0.3"/>
    <row r="39" ht="14.5" customHeight="1" x14ac:dyDescent="0.3"/>
    <row r="62" spans="2:7" x14ac:dyDescent="0.3">
      <c r="B62" s="134" t="s">
        <v>29</v>
      </c>
      <c r="C62" s="134" t="s">
        <v>24</v>
      </c>
      <c r="D62" s="134" t="s">
        <v>1</v>
      </c>
      <c r="E62" s="134" t="s">
        <v>25</v>
      </c>
      <c r="F62" s="134" t="s">
        <v>3</v>
      </c>
      <c r="G62" s="134" t="s">
        <v>30</v>
      </c>
    </row>
    <row r="63" spans="2:7" x14ac:dyDescent="0.3">
      <c r="B63" s="144" t="s">
        <v>31</v>
      </c>
      <c r="C63" s="139">
        <v>8689</v>
      </c>
      <c r="D63" s="139">
        <v>954</v>
      </c>
      <c r="E63" s="139">
        <v>1337</v>
      </c>
      <c r="F63" s="139">
        <v>577</v>
      </c>
      <c r="G63" s="154">
        <f t="shared" ref="G63:G73" si="0">SUM(C63:F63)</f>
        <v>11557</v>
      </c>
    </row>
    <row r="64" spans="2:7" x14ac:dyDescent="0.3">
      <c r="B64" s="144" t="s">
        <v>32</v>
      </c>
      <c r="C64" s="139">
        <v>12182</v>
      </c>
      <c r="D64" s="139">
        <v>886</v>
      </c>
      <c r="E64" s="139">
        <v>1348</v>
      </c>
      <c r="F64" s="139">
        <v>926</v>
      </c>
      <c r="G64" s="154">
        <f t="shared" si="0"/>
        <v>15342</v>
      </c>
    </row>
    <row r="65" spans="2:7" x14ac:dyDescent="0.3">
      <c r="B65" s="144" t="s">
        <v>34</v>
      </c>
      <c r="C65" s="139">
        <v>837</v>
      </c>
      <c r="D65" s="139">
        <v>9</v>
      </c>
      <c r="E65" s="139">
        <v>107</v>
      </c>
      <c r="F65" s="139">
        <v>281</v>
      </c>
      <c r="G65" s="154">
        <f t="shared" si="0"/>
        <v>1234</v>
      </c>
    </row>
    <row r="66" spans="2:7" ht="14.15" customHeight="1" x14ac:dyDescent="0.3">
      <c r="B66" s="144" t="s">
        <v>35</v>
      </c>
      <c r="C66" s="139">
        <v>2069</v>
      </c>
      <c r="D66" s="139">
        <v>523</v>
      </c>
      <c r="E66" s="139">
        <v>310</v>
      </c>
      <c r="F66" s="139">
        <v>299</v>
      </c>
      <c r="G66" s="154">
        <f t="shared" si="0"/>
        <v>3201</v>
      </c>
    </row>
    <row r="67" spans="2:7" x14ac:dyDescent="0.3">
      <c r="B67" s="144" t="s">
        <v>37</v>
      </c>
      <c r="C67" s="139">
        <v>3900</v>
      </c>
      <c r="D67" s="139">
        <v>1083</v>
      </c>
      <c r="E67" s="139">
        <v>1261</v>
      </c>
      <c r="F67" s="139">
        <v>516</v>
      </c>
      <c r="G67" s="154">
        <f t="shared" si="0"/>
        <v>6760</v>
      </c>
    </row>
    <row r="68" spans="2:7" x14ac:dyDescent="0.3">
      <c r="B68" s="144" t="s">
        <v>28</v>
      </c>
      <c r="C68" s="139">
        <v>14141</v>
      </c>
      <c r="D68" s="139">
        <v>3902</v>
      </c>
      <c r="E68" s="139">
        <v>1961</v>
      </c>
      <c r="F68" s="139">
        <v>1372</v>
      </c>
      <c r="G68" s="154">
        <f t="shared" si="0"/>
        <v>21376</v>
      </c>
    </row>
    <row r="69" spans="2:7" x14ac:dyDescent="0.3">
      <c r="B69" s="144" t="s">
        <v>38</v>
      </c>
      <c r="C69" s="139">
        <v>10245</v>
      </c>
      <c r="D69" s="139">
        <v>679</v>
      </c>
      <c r="E69" s="139">
        <v>1955</v>
      </c>
      <c r="F69" s="139">
        <v>1695</v>
      </c>
      <c r="G69" s="154">
        <f t="shared" si="0"/>
        <v>14574</v>
      </c>
    </row>
    <row r="70" spans="2:7" x14ac:dyDescent="0.3">
      <c r="B70" s="144" t="s">
        <v>39</v>
      </c>
      <c r="C70" s="139">
        <v>11553</v>
      </c>
      <c r="D70" s="139">
        <v>1819</v>
      </c>
      <c r="E70" s="139">
        <v>2830</v>
      </c>
      <c r="F70" s="139">
        <v>1994</v>
      </c>
      <c r="G70" s="154">
        <f t="shared" si="0"/>
        <v>18196</v>
      </c>
    </row>
    <row r="71" spans="2:7" x14ac:dyDescent="0.3">
      <c r="B71" s="144" t="s">
        <v>27</v>
      </c>
      <c r="C71" s="139">
        <v>4392</v>
      </c>
      <c r="D71" s="139">
        <v>1312</v>
      </c>
      <c r="E71" s="139">
        <v>1563</v>
      </c>
      <c r="F71" s="139">
        <v>932</v>
      </c>
      <c r="G71" s="154">
        <f t="shared" si="0"/>
        <v>8199</v>
      </c>
    </row>
    <row r="72" spans="2:7" x14ac:dyDescent="0.3">
      <c r="B72" s="144" t="s">
        <v>42</v>
      </c>
      <c r="C72" s="139">
        <v>4560</v>
      </c>
      <c r="D72" s="139">
        <v>803</v>
      </c>
      <c r="E72" s="139">
        <v>1511</v>
      </c>
      <c r="F72" s="139">
        <v>675</v>
      </c>
      <c r="G72" s="154">
        <f t="shared" si="0"/>
        <v>7549</v>
      </c>
    </row>
    <row r="73" spans="2:7" x14ac:dyDescent="0.3">
      <c r="B73" s="144" t="s">
        <v>43</v>
      </c>
      <c r="C73" s="139">
        <v>7456</v>
      </c>
      <c r="D73" s="139">
        <v>1269</v>
      </c>
      <c r="E73" s="139">
        <v>1491</v>
      </c>
      <c r="F73" s="139">
        <v>561</v>
      </c>
      <c r="G73" s="154">
        <f t="shared" si="0"/>
        <v>10777</v>
      </c>
    </row>
    <row r="74" spans="2:7" x14ac:dyDescent="0.3">
      <c r="B74" s="140" t="s">
        <v>30</v>
      </c>
      <c r="C74" s="154">
        <f>SUM(C63:C73)</f>
        <v>80024</v>
      </c>
      <c r="D74" s="154">
        <f>SUM(D63:D73)</f>
        <v>13239</v>
      </c>
      <c r="E74" s="154">
        <f>SUM(E63:E73)</f>
        <v>15674</v>
      </c>
      <c r="F74" s="154">
        <f>SUM(F63:F73)</f>
        <v>9828</v>
      </c>
      <c r="G74" s="154">
        <f>SUM(G63:G73)</f>
        <v>118765</v>
      </c>
    </row>
    <row r="76" spans="2:7" x14ac:dyDescent="0.3">
      <c r="B76" s="5" t="s">
        <v>78</v>
      </c>
    </row>
    <row r="77" spans="2:7" x14ac:dyDescent="0.3">
      <c r="B77" s="5" t="s">
        <v>79</v>
      </c>
    </row>
    <row r="79" spans="2:7" x14ac:dyDescent="0.3">
      <c r="B79" s="36" t="s">
        <v>83</v>
      </c>
    </row>
  </sheetData>
  <sortState xmlns:xlrd2="http://schemas.microsoft.com/office/spreadsheetml/2017/richdata2" ref="B63:G73">
    <sortCondition descending="1" ref="G63:G73"/>
  </sortState>
  <hyperlinks>
    <hyperlink ref="B79" location="Information!A1" display="Return to information" xr:uid="{F9E13D5E-D3CE-418F-8D3E-F6528FFCF36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0AA9-A670-4A46-B176-5F7E2FF9D9E1}">
  <sheetPr>
    <tabColor rgb="FF2363AF"/>
    <pageSetUpPr autoPageBreaks="0"/>
  </sheetPr>
  <dimension ref="B6:G62"/>
  <sheetViews>
    <sheetView showGridLines="0" zoomScaleNormal="100" workbookViewId="0"/>
  </sheetViews>
  <sheetFormatPr defaultColWidth="9.23046875" defaultRowHeight="13.5" x14ac:dyDescent="0.3"/>
  <cols>
    <col min="1" max="1" width="2.3828125" customWidth="1"/>
    <col min="2" max="2" width="24.15234375" customWidth="1"/>
    <col min="3" max="3" width="23.23046875" customWidth="1"/>
    <col min="4" max="4" width="15.765625" customWidth="1"/>
    <col min="5" max="5" width="17.15234375" customWidth="1"/>
    <col min="6" max="7" width="15.765625" customWidth="1"/>
  </cols>
  <sheetData>
    <row r="6" spans="2:7" ht="15" x14ac:dyDescent="0.3">
      <c r="B6" s="69" t="s">
        <v>94</v>
      </c>
    </row>
    <row r="8" spans="2:7" s="7" customFormat="1" ht="15" x14ac:dyDescent="0.3">
      <c r="B8" s="5" t="s">
        <v>224</v>
      </c>
    </row>
    <row r="10" spans="2:7" x14ac:dyDescent="0.3">
      <c r="B10" s="155" t="s">
        <v>29</v>
      </c>
      <c r="C10" s="156" t="s">
        <v>24</v>
      </c>
      <c r="D10" s="155" t="s">
        <v>1</v>
      </c>
      <c r="E10" s="155" t="s">
        <v>25</v>
      </c>
      <c r="F10" s="155" t="s">
        <v>3</v>
      </c>
      <c r="G10" s="157" t="s">
        <v>30</v>
      </c>
    </row>
    <row r="11" spans="2:7" x14ac:dyDescent="0.3">
      <c r="B11" s="144" t="s">
        <v>159</v>
      </c>
      <c r="C11" s="47">
        <v>11553</v>
      </c>
      <c r="D11" s="47">
        <v>1819</v>
      </c>
      <c r="E11" s="47">
        <v>2830</v>
      </c>
      <c r="F11" s="47">
        <v>1994</v>
      </c>
      <c r="G11" s="109">
        <f>SUM(C11:F11)</f>
        <v>18196</v>
      </c>
    </row>
    <row r="12" spans="2:7" x14ac:dyDescent="0.3">
      <c r="B12" s="144" t="s">
        <v>156</v>
      </c>
      <c r="C12" s="47">
        <v>12182</v>
      </c>
      <c r="D12" s="47">
        <v>886</v>
      </c>
      <c r="E12" s="47">
        <v>1348</v>
      </c>
      <c r="F12" s="47">
        <v>926</v>
      </c>
      <c r="G12" s="109">
        <f t="shared" ref="G12:G25" si="0">SUM(C12:F12)</f>
        <v>15342</v>
      </c>
    </row>
    <row r="13" spans="2:7" x14ac:dyDescent="0.3">
      <c r="B13" s="144" t="s">
        <v>157</v>
      </c>
      <c r="C13" s="47">
        <v>10245</v>
      </c>
      <c r="D13" s="47">
        <v>679</v>
      </c>
      <c r="E13" s="47">
        <v>1955</v>
      </c>
      <c r="F13" s="47">
        <v>1695</v>
      </c>
      <c r="G13" s="109">
        <f t="shared" si="0"/>
        <v>14574</v>
      </c>
    </row>
    <row r="14" spans="2:7" x14ac:dyDescent="0.3">
      <c r="B14" s="144" t="s">
        <v>31</v>
      </c>
      <c r="C14" s="47">
        <v>8689</v>
      </c>
      <c r="D14" s="47">
        <v>954</v>
      </c>
      <c r="E14" s="47">
        <v>1337</v>
      </c>
      <c r="F14" s="47">
        <v>577</v>
      </c>
      <c r="G14" s="109">
        <f t="shared" si="0"/>
        <v>11557</v>
      </c>
    </row>
    <row r="15" spans="2:7" x14ac:dyDescent="0.3">
      <c r="B15" s="144" t="s">
        <v>43</v>
      </c>
      <c r="C15" s="47">
        <v>7456</v>
      </c>
      <c r="D15" s="47">
        <v>1269</v>
      </c>
      <c r="E15" s="47">
        <v>1491</v>
      </c>
      <c r="F15" s="47">
        <v>561</v>
      </c>
      <c r="G15" s="109">
        <f t="shared" si="0"/>
        <v>10777</v>
      </c>
    </row>
    <row r="16" spans="2:7" x14ac:dyDescent="0.3">
      <c r="B16" s="144" t="s">
        <v>158</v>
      </c>
      <c r="C16" s="47">
        <v>5992</v>
      </c>
      <c r="D16" s="47">
        <v>1382</v>
      </c>
      <c r="E16" s="47">
        <v>585</v>
      </c>
      <c r="F16" s="47">
        <v>574</v>
      </c>
      <c r="G16" s="109">
        <f t="shared" si="0"/>
        <v>8533</v>
      </c>
    </row>
    <row r="17" spans="2:7" x14ac:dyDescent="0.3">
      <c r="B17" s="144" t="s">
        <v>27</v>
      </c>
      <c r="C17" s="47">
        <v>4392</v>
      </c>
      <c r="D17" s="47">
        <v>1312</v>
      </c>
      <c r="E17" s="47">
        <v>1563</v>
      </c>
      <c r="F17" s="47">
        <v>932</v>
      </c>
      <c r="G17" s="109">
        <f t="shared" si="0"/>
        <v>8199</v>
      </c>
    </row>
    <row r="18" spans="2:7" x14ac:dyDescent="0.3">
      <c r="B18" s="144" t="s">
        <v>42</v>
      </c>
      <c r="C18" s="47">
        <v>4560</v>
      </c>
      <c r="D18" s="47">
        <v>803</v>
      </c>
      <c r="E18" s="47">
        <v>1511</v>
      </c>
      <c r="F18" s="47">
        <v>675</v>
      </c>
      <c r="G18" s="109">
        <f t="shared" si="0"/>
        <v>7549</v>
      </c>
    </row>
    <row r="19" spans="2:7" x14ac:dyDescent="0.3">
      <c r="B19" s="144" t="s">
        <v>160</v>
      </c>
      <c r="C19" s="47">
        <v>3900</v>
      </c>
      <c r="D19" s="47">
        <v>1083</v>
      </c>
      <c r="E19" s="47">
        <v>1261</v>
      </c>
      <c r="F19" s="47">
        <v>516</v>
      </c>
      <c r="G19" s="109">
        <f t="shared" si="0"/>
        <v>6760</v>
      </c>
    </row>
    <row r="20" spans="2:7" x14ac:dyDescent="0.3">
      <c r="B20" s="144" t="s">
        <v>40</v>
      </c>
      <c r="C20" s="47">
        <v>4475</v>
      </c>
      <c r="D20" s="47">
        <v>1103</v>
      </c>
      <c r="E20" s="47">
        <v>410</v>
      </c>
      <c r="F20" s="47">
        <v>177</v>
      </c>
      <c r="G20" s="109">
        <f t="shared" si="0"/>
        <v>6165</v>
      </c>
    </row>
    <row r="21" spans="2:7" x14ac:dyDescent="0.3">
      <c r="B21" s="144" t="s">
        <v>33</v>
      </c>
      <c r="C21" s="47">
        <v>2171</v>
      </c>
      <c r="D21" s="47">
        <v>921</v>
      </c>
      <c r="E21" s="47">
        <v>580</v>
      </c>
      <c r="F21" s="47">
        <v>406</v>
      </c>
      <c r="G21" s="109">
        <f t="shared" si="0"/>
        <v>4078</v>
      </c>
    </row>
    <row r="22" spans="2:7" x14ac:dyDescent="0.3">
      <c r="B22" s="144" t="s">
        <v>161</v>
      </c>
      <c r="C22" s="47">
        <v>2069</v>
      </c>
      <c r="D22" s="47">
        <v>523</v>
      </c>
      <c r="E22" s="47">
        <v>310</v>
      </c>
      <c r="F22" s="47">
        <v>299</v>
      </c>
      <c r="G22" s="109">
        <f t="shared" si="0"/>
        <v>3201</v>
      </c>
    </row>
    <row r="23" spans="2:7" x14ac:dyDescent="0.3">
      <c r="B23" s="144" t="s">
        <v>36</v>
      </c>
      <c r="C23" s="47">
        <v>899</v>
      </c>
      <c r="D23" s="47">
        <v>350</v>
      </c>
      <c r="E23" s="47">
        <v>313</v>
      </c>
      <c r="F23" s="47">
        <v>181</v>
      </c>
      <c r="G23" s="109">
        <f t="shared" si="0"/>
        <v>1743</v>
      </c>
    </row>
    <row r="24" spans="2:7" x14ac:dyDescent="0.3">
      <c r="B24" s="144" t="s">
        <v>34</v>
      </c>
      <c r="C24" s="47">
        <v>837</v>
      </c>
      <c r="D24" s="47">
        <v>9</v>
      </c>
      <c r="E24" s="47">
        <v>107</v>
      </c>
      <c r="F24" s="47">
        <v>281</v>
      </c>
      <c r="G24" s="109">
        <f t="shared" si="0"/>
        <v>1234</v>
      </c>
    </row>
    <row r="25" spans="2:7" x14ac:dyDescent="0.3">
      <c r="B25" s="144" t="s">
        <v>41</v>
      </c>
      <c r="C25" s="47">
        <v>604</v>
      </c>
      <c r="D25" s="47">
        <v>146</v>
      </c>
      <c r="E25" s="47">
        <v>73</v>
      </c>
      <c r="F25" s="47">
        <v>34</v>
      </c>
      <c r="G25" s="109">
        <f t="shared" si="0"/>
        <v>857</v>
      </c>
    </row>
    <row r="26" spans="2:7" x14ac:dyDescent="0.3">
      <c r="B26" s="52" t="s">
        <v>30</v>
      </c>
      <c r="C26" s="53">
        <f>SUM(C11:C25)</f>
        <v>80024</v>
      </c>
      <c r="D26" s="53">
        <f t="shared" ref="D26:G26" si="1">SUM(D11:D25)</f>
        <v>13239</v>
      </c>
      <c r="E26" s="53">
        <f t="shared" si="1"/>
        <v>15674</v>
      </c>
      <c r="F26" s="53">
        <f>SUM(F11:F25)</f>
        <v>9828</v>
      </c>
      <c r="G26" s="53">
        <f t="shared" si="1"/>
        <v>118765</v>
      </c>
    </row>
    <row r="27" spans="2:7" x14ac:dyDescent="0.3">
      <c r="B27" s="49"/>
      <c r="C27" s="50"/>
      <c r="D27" s="51"/>
      <c r="E27" s="50"/>
      <c r="F27" s="51"/>
      <c r="G27" s="50"/>
    </row>
    <row r="28" spans="2:7" x14ac:dyDescent="0.3">
      <c r="B28" s="5" t="s">
        <v>78</v>
      </c>
    </row>
    <row r="29" spans="2:7" x14ac:dyDescent="0.3">
      <c r="B29" s="5" t="s">
        <v>79</v>
      </c>
    </row>
    <row r="31" spans="2:7" x14ac:dyDescent="0.3">
      <c r="B31" s="36" t="s">
        <v>83</v>
      </c>
    </row>
    <row r="32" spans="2:7" ht="17.149999999999999" customHeight="1" x14ac:dyDescent="0.3"/>
    <row r="33" ht="17.149999999999999" customHeight="1" x14ac:dyDescent="0.3"/>
    <row r="34" ht="17.149999999999999" customHeight="1" x14ac:dyDescent="0.3"/>
    <row r="40" ht="14.5" customHeight="1" x14ac:dyDescent="0.3"/>
    <row r="62" ht="28.5" customHeight="1" x14ac:dyDescent="0.3"/>
  </sheetData>
  <sortState xmlns:xlrd2="http://schemas.microsoft.com/office/spreadsheetml/2017/richdata2" ref="B11:G25">
    <sortCondition descending="1" ref="G11:G25"/>
  </sortState>
  <hyperlinks>
    <hyperlink ref="B31" location="Information!A1" display="Return to information" xr:uid="{C2FAC045-CDB0-4CA4-8BA8-72EC9BC9770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225A259685941848877D3B9290CD743E00530BE65E8B5B0F4B89D2A91415F264B8" ma:contentTypeVersion="13" ma:contentTypeDescription="Select Content Type from drop-down above" ma:contentTypeScope="" ma:versionID="5874a1189b88610d039e05d598fa5c53">
  <xsd:schema xmlns:xsd="http://www.w3.org/2001/XMLSchema" xmlns:xs="http://www.w3.org/2001/XMLSchema" xmlns:p="http://schemas.microsoft.com/office/2006/metadata/properties" xmlns:ns1="http://schemas.microsoft.com/sharepoint/v3" xmlns:ns2="0ce99671-f09b-4148-8a46-ffda6f023446" targetNamespace="http://schemas.microsoft.com/office/2006/metadata/properties" ma:root="true" ma:fieldsID="05b6381a3176ba84eca64f1a6265af44" ns1:_="" ns2:_="">
    <xsd:import namespace="http://schemas.microsoft.com/sharepoint/v3"/>
    <xsd:import namespace="0ce99671-f09b-4148-8a46-ffda6f023446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2:Classification" minOccurs="0"/>
                <xsd:element ref="ns2:Descriptor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99671-f09b-4148-8a46-ffda6f023446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or xmlns="0ce99671-f09b-4148-8a46-ffda6f023446" xsi:nil="true"/>
    <Classification xmlns="0ce99671-f09b-4148-8a46-ffda6f023446">Unclassified</Classification>
    <_ip_UnifiedCompliancePolicyUIAction xmlns="http://schemas.microsoft.com/sharepoint/v3" xsi:nil="true"/>
    <Select_x0020_Content_x0020_Type_x0020_Above xmlns="0ce99671-f09b-4148-8a46-ffda6f023446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A2EEFB-CCCC-4191-8E1B-6A42A1FD3813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C5819303-013C-42C9-A636-CAB4024B33E3}"/>
</file>

<file path=customXml/itemProps3.xml><?xml version="1.0" encoding="utf-8"?>
<ds:datastoreItem xmlns:ds="http://schemas.openxmlformats.org/officeDocument/2006/customXml" ds:itemID="{DE1F703A-E00D-42B8-AF2E-29ED2A5CBB7F}"/>
</file>

<file path=customXml/itemProps4.xml><?xml version="1.0" encoding="utf-8"?>
<ds:datastoreItem xmlns:ds="http://schemas.openxmlformats.org/officeDocument/2006/customXml" ds:itemID="{104A751F-A0A7-4717-808D-A619EC024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Information</vt:lpstr>
      <vt:lpstr>Scheme Years</vt:lpstr>
      <vt:lpstr>Exec. Sum. Payments &amp; Heat</vt:lpstr>
      <vt:lpstr>Fig2.1 Annual Accreds. SY1-SY10</vt:lpstr>
      <vt:lpstr>Fig2.2 Accreds. by Tech Type</vt:lpstr>
      <vt:lpstr>Fig2.3 Annual &amp; Cumulative Tech</vt:lpstr>
      <vt:lpstr>Fig2.4 Accreds. by Tech &amp; Year</vt:lpstr>
      <vt:lpstr>Fig2.5 Geog. Distribution</vt:lpstr>
      <vt:lpstr>Fig2.6 Total Accred. Region</vt:lpstr>
      <vt:lpstr>Fig2.7 Total by Tech &amp; Country</vt:lpstr>
      <vt:lpstr>Fig2.8 Projected Accreds End</vt:lpstr>
      <vt:lpstr>Fig2.9 &amp; Fig2.10 Tech, Fuel Typ</vt:lpstr>
      <vt:lpstr>Fig2.11 Annual RSL &amp; non-RSL</vt:lpstr>
      <vt:lpstr>Fig2.12 RSL Acc. by Tech Type</vt:lpstr>
      <vt:lpstr>Fig2.13 Annual MMSP Regs.</vt:lpstr>
      <vt:lpstr>Fig2.14 AoR Accreds.</vt:lpstr>
      <vt:lpstr>Fig2.15 ToO Accreds.</vt:lpstr>
      <vt:lpstr>Fig3.1 Heat output (GWh). </vt:lpstr>
      <vt:lpstr>Fig3.2 Payments made SY10</vt:lpstr>
      <vt:lpstr>Fig3.3 Lifetime Pay&amp;Heat</vt:lpstr>
      <vt:lpstr>Fig3.4 Annual heat gen. by tech</vt:lpstr>
      <vt:lpstr>Fig4.1 DRHI Audit 2023-24</vt:lpstr>
      <vt:lpstr>Fig4.2 Top Five Non-Comp.</vt:lpstr>
      <vt:lpstr>Fig4.3 Money Protected</vt:lpstr>
      <vt:lpstr>Fig5.1 Delivery Performance</vt:lpstr>
      <vt:lpstr>'Fig2.1 Annual Accreds. SY1-SY10'!_ftn1</vt:lpstr>
      <vt:lpstr>'Fig2.1 Annual Accreds. SY1-SY10'!_ftnref1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DRHI_2023-24_Annual_Report_Dataset</dc:title>
  <dc:subject/>
  <dc:creator/>
  <cp:lastModifiedBy/>
  <dcterms:created xsi:type="dcterms:W3CDTF">2024-07-30T10:34:38Z</dcterms:created>
  <dcterms:modified xsi:type="dcterms:W3CDTF">2024-07-30T10:34:57Z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70855681-adf9-46e7-abf0-468693910788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ContentTypeId">
    <vt:lpwstr>0x010100225A259685941848877D3B9290CD743E00530BE65E8B5B0F4B89D2A91415F264B8</vt:lpwstr>
  </property>
  <property fmtid="{D5CDD505-2E9C-101B-9397-08002B2CF9AE}" pid="14" name="bjSaver">
    <vt:lpwstr>ct+4CByQHhI2Pw3bIy1fqWz5tRDxd+WO</vt:lpwstr>
  </property>
</Properties>
</file>