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gridplc-my.sharepoint.com/personal/fraser_belton_uk_nationalgrid_com/Documents/ET CAPEX/Flood/"/>
    </mc:Choice>
  </mc:AlternateContent>
  <xr:revisionPtr revIDLastSave="805" documentId="8_{6B432B2E-89A2-486E-8A08-EA1E78C5A7B1}" xr6:coauthVersionLast="47" xr6:coauthVersionMax="47" xr10:uidLastSave="{E12C9170-DCBE-4B7A-B4E8-B62760E5E8A5}"/>
  <bookViews>
    <workbookView xWindow="-110" yWindow="-110" windowWidth="19420" windowHeight="10420" activeTab="1" xr2:uid="{2661C4BA-4FEE-4A37-99A8-0B269E265DF5}"/>
  </bookViews>
  <sheets>
    <sheet name="Cover Sheet" sheetId="7" r:id="rId1"/>
    <sheet name="Summary" sheetId="2" r:id="rId2"/>
    <sheet name="Steel index" sheetId="9" r:id="rId3"/>
    <sheet name="Concrete index" sheetId="8" r:id="rId4"/>
    <sheet name="Reference rates" sheetId="1" r:id="rId5"/>
    <sheet name="% Split of commoditities"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38" i="8" l="1"/>
  <c r="H104" i="2"/>
  <c r="H110" i="2" s="1"/>
  <c r="H103" i="2"/>
  <c r="G104" i="2"/>
  <c r="G103" i="2"/>
  <c r="G109" i="2" s="1"/>
  <c r="E110" i="2"/>
  <c r="E109" i="2"/>
  <c r="J108" i="2"/>
  <c r="H108" i="2"/>
  <c r="G108" i="2"/>
  <c r="E108" i="2"/>
  <c r="D104" i="2"/>
  <c r="D103" i="2"/>
  <c r="H98" i="2"/>
  <c r="H95" i="2"/>
  <c r="H107" i="2" s="1"/>
  <c r="G94" i="2"/>
  <c r="G95" i="2" s="1"/>
  <c r="H550" i="9"/>
  <c r="G25" i="2" s="1"/>
  <c r="G26" i="2"/>
  <c r="G8" i="2"/>
  <c r="H8" i="2"/>
  <c r="E84" i="2"/>
  <c r="E83" i="2"/>
  <c r="E82" i="2"/>
  <c r="D78" i="2"/>
  <c r="D77" i="2"/>
  <c r="D52" i="2"/>
  <c r="D51" i="2"/>
  <c r="D26" i="2"/>
  <c r="D25" i="2"/>
  <c r="G514" i="9"/>
  <c r="G526" i="9"/>
  <c r="G538" i="9"/>
  <c r="G550" i="9"/>
  <c r="G502" i="8"/>
  <c r="G514" i="8"/>
  <c r="G526" i="8"/>
  <c r="G538" i="8"/>
  <c r="H109" i="2" l="1"/>
  <c r="J109" i="2" s="1"/>
  <c r="G98" i="2"/>
  <c r="J98" i="2" s="1"/>
  <c r="G107" i="2"/>
  <c r="G110" i="2"/>
  <c r="J110" i="2" s="1"/>
  <c r="G77" i="2"/>
  <c r="H77" i="2" s="1"/>
  <c r="G51" i="2"/>
  <c r="H51" i="2" s="1"/>
  <c r="H25" i="2"/>
  <c r="H26" i="2"/>
  <c r="G78" i="2"/>
  <c r="H78" i="2" s="1"/>
  <c r="G52" i="2"/>
  <c r="H52" i="2" s="1"/>
  <c r="H111" i="2" l="1"/>
  <c r="H113" i="2" s="1"/>
  <c r="H114" i="2" s="1"/>
  <c r="G111" i="2"/>
  <c r="J107" i="2"/>
  <c r="E58" i="2"/>
  <c r="E57" i="2"/>
  <c r="E56" i="2"/>
  <c r="G113" i="2" l="1"/>
  <c r="J111" i="2"/>
  <c r="C2" i="7"/>
  <c r="H3" i="2"/>
  <c r="E31" i="2"/>
  <c r="E32" i="2"/>
  <c r="E30" i="2"/>
  <c r="G114" i="2" l="1"/>
  <c r="J114" i="2" s="1"/>
  <c r="K114" i="2" s="1"/>
  <c r="J113" i="2"/>
  <c r="G15" i="1"/>
  <c r="G19" i="1"/>
  <c r="H19" i="1" s="1"/>
  <c r="G18" i="1"/>
  <c r="G17" i="1"/>
  <c r="G16" i="1"/>
  <c r="G14" i="1"/>
  <c r="H15" i="1" l="1"/>
  <c r="H17" i="1"/>
  <c r="H18" i="1"/>
  <c r="H16" i="1"/>
  <c r="S14" i="1"/>
  <c r="T14" i="1"/>
  <c r="U14" i="1"/>
  <c r="V14" i="1"/>
  <c r="R14" i="1"/>
  <c r="G20" i="1"/>
  <c r="H20" i="1" s="1"/>
  <c r="G21" i="1"/>
  <c r="H21" i="1" s="1"/>
  <c r="G68" i="2" l="1"/>
  <c r="G69" i="2" s="1"/>
  <c r="G42" i="2"/>
  <c r="G43" i="2" s="1"/>
  <c r="G16" i="2"/>
  <c r="G17" i="2" s="1"/>
  <c r="H43" i="2" s="1"/>
  <c r="H55" i="2" s="1"/>
  <c r="H6" i="2"/>
  <c r="H10" i="2" s="1"/>
  <c r="H17" i="2" l="1"/>
  <c r="H69" i="2"/>
  <c r="H81" i="2" s="1"/>
  <c r="H31" i="2"/>
  <c r="H30" i="2"/>
  <c r="H56" i="2"/>
  <c r="H58" i="2"/>
  <c r="H57" i="2"/>
  <c r="H46" i="2"/>
  <c r="H20" i="2"/>
  <c r="H82" i="2" l="1"/>
  <c r="H84" i="2"/>
  <c r="H83" i="2"/>
  <c r="H32" i="2"/>
  <c r="H72" i="2"/>
  <c r="H29" i="2"/>
  <c r="H85" i="2" l="1"/>
  <c r="H87" i="2" s="1"/>
  <c r="H88" i="2" s="1"/>
  <c r="H33" i="2"/>
  <c r="H59" i="2"/>
  <c r="H35" i="2" l="1"/>
  <c r="H36" i="2" s="1"/>
  <c r="H61" i="2" s="1"/>
  <c r="H62" i="2" s="1"/>
  <c r="G3" i="2" l="1"/>
  <c r="G83" i="2" l="1"/>
  <c r="J83" i="2" s="1"/>
  <c r="G81" i="2"/>
  <c r="G55" i="2"/>
  <c r="G82" i="2"/>
  <c r="J82" i="2" s="1"/>
  <c r="G84" i="2"/>
  <c r="J84" i="2" s="1"/>
  <c r="G29" i="2"/>
  <c r="G58" i="2"/>
  <c r="J58" i="2" s="1"/>
  <c r="G32" i="2"/>
  <c r="J32" i="2" s="1"/>
  <c r="G56" i="2"/>
  <c r="J56" i="2" s="1"/>
  <c r="G57" i="2"/>
  <c r="J57" i="2" s="1"/>
  <c r="G30" i="2"/>
  <c r="J30" i="2" s="1"/>
  <c r="G31" i="2"/>
  <c r="J31" i="2" s="1"/>
  <c r="G6" i="2"/>
  <c r="J6" i="2" s="1"/>
  <c r="J81" i="2" l="1"/>
  <c r="G85" i="2"/>
  <c r="G59" i="2"/>
  <c r="J55" i="2"/>
  <c r="J10" i="2"/>
  <c r="G33" i="2"/>
  <c r="J29" i="2"/>
  <c r="G10" i="2"/>
  <c r="G72" i="2" s="1"/>
  <c r="J72" i="2" s="1"/>
  <c r="G87" i="2" l="1"/>
  <c r="J85" i="2"/>
  <c r="G46" i="2"/>
  <c r="G20" i="2"/>
  <c r="J59" i="2"/>
  <c r="J20" i="2"/>
  <c r="J33" i="2"/>
  <c r="G88" i="2" l="1"/>
  <c r="J88" i="2" s="1"/>
  <c r="K88" i="2" s="1"/>
  <c r="J87" i="2"/>
  <c r="G35" i="2"/>
  <c r="G36" i="2" s="1"/>
  <c r="J36" i="2" l="1"/>
  <c r="K36" i="2" s="1"/>
  <c r="J35" i="2"/>
  <c r="J46" i="2" l="1"/>
  <c r="G61" i="2"/>
  <c r="G62" i="2" l="1"/>
  <c r="J62" i="2" s="1"/>
  <c r="K62" i="2" s="1"/>
  <c r="J61" i="2"/>
</calcChain>
</file>

<file path=xl/sharedStrings.xml><?xml version="1.0" encoding="utf-8"?>
<sst xmlns="http://schemas.openxmlformats.org/spreadsheetml/2006/main" count="1250" uniqueCount="117">
  <si>
    <t>Financial Year</t>
  </si>
  <si>
    <t>Financial Year Average RPI/CPIH</t>
  </si>
  <si>
    <t>RPI</t>
  </si>
  <si>
    <t>2009/10</t>
  </si>
  <si>
    <t>2010/11</t>
  </si>
  <si>
    <t>2011/12</t>
  </si>
  <si>
    <t>2012/13</t>
  </si>
  <si>
    <t>2013/14</t>
  </si>
  <si>
    <t>2014/15</t>
  </si>
  <si>
    <t>2015/16</t>
  </si>
  <si>
    <t>2016/17</t>
  </si>
  <si>
    <t>2017/18</t>
  </si>
  <si>
    <t>2018/19</t>
  </si>
  <si>
    <t>2019/20</t>
  </si>
  <si>
    <t>2020/21</t>
  </si>
  <si>
    <t>CPIH</t>
  </si>
  <si>
    <t>2021/22</t>
  </si>
  <si>
    <t>2022/23</t>
  </si>
  <si>
    <t>2023/24</t>
  </si>
  <si>
    <t>2024/25</t>
  </si>
  <si>
    <t>2025/26</t>
  </si>
  <si>
    <t>2026/27</t>
  </si>
  <si>
    <t>2027/28</t>
  </si>
  <si>
    <t>2028/29</t>
  </si>
  <si>
    <t>2029/30</t>
  </si>
  <si>
    <t>2030/31</t>
  </si>
  <si>
    <t>2031/32</t>
  </si>
  <si>
    <t>2032/33</t>
  </si>
  <si>
    <t>2033/34</t>
  </si>
  <si>
    <t>2034/35</t>
  </si>
  <si>
    <t>COSTS</t>
  </si>
  <si>
    <t>ALLOWANCES</t>
  </si>
  <si>
    <t>CPIH annual</t>
  </si>
  <si>
    <t>RPE in submission (i.e. over &amp; above CPIH impact)</t>
  </si>
  <si>
    <t>T2</t>
  </si>
  <si>
    <t>FY23</t>
  </si>
  <si>
    <t>FY24</t>
  </si>
  <si>
    <t>RPE Rates as per submission</t>
  </si>
  <si>
    <t>Financial Year Average Growth Rates (Nominal)</t>
  </si>
  <si>
    <t>Type</t>
  </si>
  <si>
    <t>Index</t>
  </si>
  <si>
    <t>Source</t>
  </si>
  <si>
    <t>Code</t>
  </si>
  <si>
    <t>Inflation</t>
  </si>
  <si>
    <t>Blended RPI/CPIH</t>
  </si>
  <si>
    <t>Ofgem</t>
  </si>
  <si>
    <t>PIt</t>
  </si>
  <si>
    <t>Labour</t>
  </si>
  <si>
    <t>AWE: Private Sector Index: Seasonally Adjusted Total Pay Excluding Arrears</t>
  </si>
  <si>
    <t>ONS</t>
  </si>
  <si>
    <t>K54V</t>
  </si>
  <si>
    <t>AWE: Construction Index: Seasonally Adjusted Total Pay Excluding Arrears</t>
  </si>
  <si>
    <t>K553</t>
  </si>
  <si>
    <t>4/CE/01 Civil Engineering Labour</t>
  </si>
  <si>
    <t>BCIS</t>
  </si>
  <si>
    <t>4/CE/01</t>
  </si>
  <si>
    <t>Electrical engineering labour</t>
  </si>
  <si>
    <t>BEAMA</t>
  </si>
  <si>
    <t>BEL</t>
  </si>
  <si>
    <t>Materials</t>
  </si>
  <si>
    <t>4/CE/EL/02 Electrical Engineering Materials</t>
  </si>
  <si>
    <t>4/CE/EL/02</t>
  </si>
  <si>
    <t>3/S3 Structural Steelwork - Materials: Civil Engineering Work</t>
  </si>
  <si>
    <t>3/S3</t>
  </si>
  <si>
    <t>FOCOS Resource Cost Index of Infrastructure: Materials FOCOS</t>
  </si>
  <si>
    <t>FOCOS</t>
  </si>
  <si>
    <t>As per RPE model</t>
  </si>
  <si>
    <t>Impact of CPIH on total allowance (Outturn)</t>
  </si>
  <si>
    <t>CPIH forecast</t>
  </si>
  <si>
    <t>Exposure above and beyond allowance (Outturn)</t>
  </si>
  <si>
    <t>Exposure above and beyond allowance (18/19)</t>
  </si>
  <si>
    <t>Impact of CPIH on cost - not including RPE</t>
  </si>
  <si>
    <t>Potential contractor cost</t>
  </si>
  <si>
    <t>Series:</t>
  </si>
  <si>
    <t>Date</t>
  </si>
  <si>
    <t>Status</t>
  </si>
  <si>
    <t>On year</t>
  </si>
  <si>
    <t>On quarter</t>
  </si>
  <si>
    <t>On month</t>
  </si>
  <si>
    <t>Firm</t>
  </si>
  <si>
    <t>Revised</t>
  </si>
  <si>
    <t>Provisional</t>
  </si>
  <si>
    <t>Forecast</t>
  </si>
  <si>
    <t>1)</t>
  </si>
  <si>
    <t xml:space="preserve">2) </t>
  </si>
  <si>
    <t>3)</t>
  </si>
  <si>
    <t>4)</t>
  </si>
  <si>
    <t>5)</t>
  </si>
  <si>
    <t>Total allowances will be based on total submission values for each year, allowances will be received in outturn, hence apply CPIH to each year's submission total</t>
  </si>
  <si>
    <t>Contractor costs = APS * CPIH + APS * (B - CPIH) = APS * CPIH + APS * B - APS * CPIH = APS * B</t>
  </si>
  <si>
    <t>Calculate the difference between potential contractor costs and allowances to show overall exposure in outturn and 18/19.</t>
  </si>
  <si>
    <t>SUBMISSION (£k)</t>
  </si>
  <si>
    <t>Risk Contingency</t>
  </si>
  <si>
    <t>Steel</t>
  </si>
  <si>
    <t>Contractor Costs (18/19)</t>
  </si>
  <si>
    <t>TOTAL SUBMISSION INCLUDING INFLATION</t>
  </si>
  <si>
    <t>For a deeper understanding, we consider the impact of CPIH on the APS value and then the delta above CPIH the contractors index will have on the APS value, this is exactly the same as considering just how much the APS value will rise based on the contractor's index alone, see below. where B is the contractors index.
Contract prices will change depending on the movement in price of certain materials (this is what the original RPE contingency was for) - based on an estimated percentage of total contract price, calculate the over and above impact of each of these materials prices and sum together</t>
  </si>
  <si>
    <t>Concrete</t>
  </si>
  <si>
    <t>Percentage change</t>
  </si>
  <si>
    <t>Notes:</t>
  </si>
  <si>
    <t>Last Updated:</t>
  </si>
  <si>
    <t>1985 mean = 100</t>
  </si>
  <si>
    <t>Base:</t>
  </si>
  <si>
    <t>BCIS Concrete Framed Construction Cost Index</t>
  </si>
  <si>
    <t>Index No 12</t>
  </si>
  <si>
    <t>1970 = 100</t>
  </si>
  <si>
    <t>70/12 Fabricated Structural Steel</t>
  </si>
  <si>
    <t>% of materials in contract</t>
  </si>
  <si>
    <t>SCENARIO 2 (price increases in line with CPIH)</t>
  </si>
  <si>
    <t>SCENARIO 3 (prices of commodities to reduce by 3% yoy)</t>
  </si>
  <si>
    <t>SCENARIO 1 (prices of commodities remain fixed)</t>
  </si>
  <si>
    <t>Increase from 20/21 prices as quoted in submission to today's prices</t>
  </si>
  <si>
    <t>Evenly split NGET's contractor costs</t>
  </si>
  <si>
    <t>Add in £371.8k of risk contingency, add no RPE contingency to arrive at total submission value</t>
  </si>
  <si>
    <t>To calculate the potential contractor costs in outturn we need to consider how much the APS values will rise based on the split of commodities currently in the contractor's forecast</t>
  </si>
  <si>
    <t>SUBMISSION</t>
  </si>
  <si>
    <t>SCENARIO 4 (prices continue to rise at same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</si>
</sst>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409]#,##0.00"/>
    <numFmt numFmtId="165" formatCode="0.000"/>
    <numFmt numFmtId="166" formatCode="yyyy"/>
    <numFmt numFmtId="167" formatCode="0.0"/>
    <numFmt numFmtId="168" formatCode="#,##0.00%;\(#,##0.00%\);\-"/>
    <numFmt numFmtId="169" formatCode="_-* #,##0_-;\-* #,##0_-;_-* &quot;-&quot;??_-;_-@_-"/>
    <numFmt numFmtId="170" formatCode="0.0%"/>
    <numFmt numFmtId="171" formatCode="_-* #,##0.000_-;\-* #,##0.000_-;_-* &quot;-&quot;??_-;_-@_-"/>
    <numFmt numFmtId="172" formatCode="_-* #,##0.00000_-;\-* #,##0.00000_-;_-* &quot;-&quot;??_-;_-@_-"/>
    <numFmt numFmtId="173" formatCode="0.000%"/>
  </numFmts>
  <fonts count="21">
    <font>
      <sz val="11"/>
      <color theme="1"/>
      <name val="Calibri"/>
      <family val="2"/>
      <scheme val="minor"/>
    </font>
    <font>
      <sz val="11"/>
      <color theme="1"/>
      <name val="Calibri"/>
      <family val="2"/>
      <scheme val="minor"/>
    </font>
    <font>
      <b/>
      <sz val="11"/>
      <color theme="1"/>
      <name val="Calibri"/>
      <family val="2"/>
      <scheme val="minor"/>
    </font>
    <font>
      <sz val="11"/>
      <name val="CG Omega"/>
      <family val="2"/>
    </font>
    <font>
      <b/>
      <sz val="12"/>
      <name val="Arial"/>
      <family val="2"/>
    </font>
    <font>
      <b/>
      <sz val="11"/>
      <name val="Arial"/>
      <family val="2"/>
    </font>
    <font>
      <sz val="11"/>
      <name val="Arial"/>
      <family val="2"/>
    </font>
    <font>
      <sz val="11"/>
      <color rgb="FF55555A"/>
      <name val="Arial"/>
      <family val="2"/>
    </font>
    <font>
      <b/>
      <sz val="11"/>
      <color rgb="FFFFFFFF"/>
      <name val="Arial"/>
      <family val="2"/>
    </font>
    <font>
      <sz val="11"/>
      <color rgb="FFFFFFFF"/>
      <name val="Arial"/>
      <family val="2"/>
    </font>
    <font>
      <sz val="11"/>
      <color rgb="FFFF0000"/>
      <name val="Calibri"/>
      <family val="2"/>
      <scheme val="minor"/>
    </font>
    <font>
      <sz val="8"/>
      <name val="Calibri"/>
      <family val="2"/>
      <scheme val="minor"/>
    </font>
    <font>
      <i/>
      <sz val="11"/>
      <color theme="1"/>
      <name val="Calibri"/>
      <family val="2"/>
      <scheme val="minor"/>
    </font>
    <font>
      <b/>
      <sz val="16"/>
      <color rgb="FFFFFFFF"/>
      <name val="Calibri"/>
      <family val="2"/>
    </font>
    <font>
      <b/>
      <sz val="14"/>
      <color rgb="FFFFFFFF"/>
      <name val="Calibri"/>
      <family val="2"/>
    </font>
    <font>
      <sz val="14"/>
      <name val="Calibri"/>
      <family val="2"/>
    </font>
    <font>
      <sz val="14"/>
      <color rgb="FF55555A"/>
      <name val="Calibri"/>
      <family val="2"/>
    </font>
    <font>
      <sz val="11"/>
      <name val="Calibri"/>
      <family val="2"/>
      <scheme val="minor"/>
    </font>
    <font>
      <i/>
      <sz val="11"/>
      <color rgb="FFFF0000"/>
      <name val="Calibri"/>
      <family val="2"/>
      <scheme val="minor"/>
    </font>
    <font>
      <sz val="18"/>
      <color rgb="FFFF0000"/>
      <name val="Calibri"/>
      <family val="2"/>
      <scheme val="minor"/>
    </font>
    <font>
      <sz val="11"/>
      <color indexed="8"/>
      <name val="Calibri"/>
      <family val="2"/>
    </font>
  </fonts>
  <fills count="9">
    <fill>
      <patternFill patternType="none"/>
    </fill>
    <fill>
      <patternFill patternType="gray125"/>
    </fill>
    <fill>
      <patternFill patternType="solid">
        <fgColor rgb="FFFFFFFF"/>
        <bgColor rgb="FF000000"/>
      </patternFill>
    </fill>
    <fill>
      <patternFill patternType="solid">
        <fgColor rgb="FF00BEB4"/>
        <bgColor rgb="FF000000"/>
      </patternFill>
    </fill>
    <fill>
      <patternFill patternType="solid">
        <fgColor rgb="FF00148C"/>
        <bgColor rgb="FF000000"/>
      </patternFill>
    </fill>
    <fill>
      <patternFill patternType="solid">
        <fgColor theme="5" tint="0.79998168889431442"/>
        <bgColor indexed="64"/>
      </patternFill>
    </fill>
    <fill>
      <patternFill patternType="solid">
        <fgColor rgb="FF6A81FF"/>
        <bgColor rgb="FF000000"/>
      </patternFill>
    </fill>
    <fill>
      <patternFill patternType="solid">
        <fgColor rgb="FFBFBFBF"/>
        <bgColor rgb="FF000000"/>
      </patternFill>
    </fill>
    <fill>
      <patternFill patternType="solid">
        <fgColor theme="6"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164" fontId="3" fillId="0" borderId="0"/>
    <xf numFmtId="43" fontId="1" fillId="0" borderId="0" applyFont="0" applyFill="0" applyBorder="0" applyAlignment="0" applyProtection="0"/>
    <xf numFmtId="0" fontId="20" fillId="0" borderId="0" applyNumberFormat="0" applyFont="0" applyFill="0" applyBorder="0" applyAlignment="0" applyProtection="0"/>
    <xf numFmtId="0" fontId="1" fillId="0" borderId="0"/>
  </cellStyleXfs>
  <cellXfs count="72">
    <xf numFmtId="0" fontId="0" fillId="0" borderId="0" xfId="0"/>
    <xf numFmtId="0" fontId="2" fillId="0" borderId="0" xfId="0" applyFont="1"/>
    <xf numFmtId="10" fontId="0" fillId="0" borderId="0" xfId="1" applyNumberFormat="1" applyFont="1"/>
    <xf numFmtId="0" fontId="7" fillId="2" borderId="1" xfId="0" applyFont="1" applyFill="1" applyBorder="1"/>
    <xf numFmtId="164" fontId="4" fillId="2" borderId="2" xfId="2" applyFont="1" applyFill="1" applyBorder="1" applyAlignment="1">
      <alignment horizontal="center" vertical="center" wrapText="1"/>
    </xf>
    <xf numFmtId="164" fontId="4" fillId="2" borderId="3" xfId="2" applyFont="1" applyFill="1" applyBorder="1" applyAlignment="1">
      <alignment horizontal="center" vertical="center" wrapText="1"/>
    </xf>
    <xf numFmtId="164" fontId="6" fillId="3" borderId="5" xfId="2" applyFont="1" applyFill="1" applyBorder="1" applyAlignment="1">
      <alignment vertical="center"/>
    </xf>
    <xf numFmtId="165" fontId="6" fillId="3" borderId="6" xfId="2" applyNumberFormat="1" applyFont="1" applyFill="1" applyBorder="1" applyAlignment="1">
      <alignment vertical="center"/>
    </xf>
    <xf numFmtId="164" fontId="6" fillId="3" borderId="9" xfId="2" applyFont="1" applyFill="1" applyBorder="1" applyAlignment="1">
      <alignment vertical="center"/>
    </xf>
    <xf numFmtId="165" fontId="6" fillId="3" borderId="10" xfId="2" applyNumberFormat="1" applyFont="1" applyFill="1" applyBorder="1" applyAlignment="1">
      <alignment vertical="center"/>
    </xf>
    <xf numFmtId="0" fontId="9" fillId="4" borderId="11" xfId="0" applyFont="1" applyFill="1" applyBorder="1" applyAlignment="1">
      <alignment vertical="center"/>
    </xf>
    <xf numFmtId="165" fontId="9" fillId="4" borderId="12" xfId="2" applyNumberFormat="1" applyFont="1" applyFill="1" applyBorder="1" applyAlignment="1">
      <alignment vertical="center"/>
    </xf>
    <xf numFmtId="0" fontId="9" fillId="4" borderId="5" xfId="0" applyFont="1" applyFill="1" applyBorder="1" applyAlignment="1">
      <alignment vertical="center"/>
    </xf>
    <xf numFmtId="165" fontId="9" fillId="4" borderId="6" xfId="2" applyNumberFormat="1" applyFont="1" applyFill="1" applyBorder="1" applyAlignment="1">
      <alignment vertical="center"/>
    </xf>
    <xf numFmtId="0" fontId="9" fillId="4" borderId="9" xfId="0" applyFont="1" applyFill="1" applyBorder="1" applyAlignment="1">
      <alignment vertical="center"/>
    </xf>
    <xf numFmtId="165" fontId="9" fillId="4" borderId="10" xfId="2" applyNumberFormat="1" applyFont="1" applyFill="1" applyBorder="1" applyAlignment="1">
      <alignment vertical="center"/>
    </xf>
    <xf numFmtId="43" fontId="0" fillId="0" borderId="0" xfId="0" applyNumberFormat="1"/>
    <xf numFmtId="43" fontId="2" fillId="0" borderId="13" xfId="0" applyNumberFormat="1" applyFont="1" applyBorder="1"/>
    <xf numFmtId="0" fontId="0" fillId="0" borderId="13" xfId="0" applyBorder="1"/>
    <xf numFmtId="43" fontId="2" fillId="0" borderId="0" xfId="0" applyNumberFormat="1" applyFont="1"/>
    <xf numFmtId="0" fontId="10" fillId="0" borderId="0" xfId="0" applyFont="1"/>
    <xf numFmtId="9" fontId="0" fillId="0" borderId="0" xfId="1" applyFont="1"/>
    <xf numFmtId="2" fontId="0" fillId="0" borderId="0" xfId="0" applyNumberFormat="1"/>
    <xf numFmtId="10" fontId="12" fillId="0" borderId="0" xfId="0" applyNumberFormat="1" applyFont="1"/>
    <xf numFmtId="0" fontId="12" fillId="0" borderId="0" xfId="0" applyFont="1"/>
    <xf numFmtId="0" fontId="0" fillId="5" borderId="0" xfId="0" applyFill="1"/>
    <xf numFmtId="2" fontId="10" fillId="0" borderId="0" xfId="0" applyNumberFormat="1" applyFont="1"/>
    <xf numFmtId="0" fontId="14" fillId="6" borderId="14" xfId="0" applyFont="1" applyFill="1" applyBorder="1" applyAlignment="1">
      <alignment horizontal="left" vertical="center" indent="1"/>
    </xf>
    <xf numFmtId="0" fontId="14" fillId="6" borderId="14" xfId="0" applyFont="1" applyFill="1" applyBorder="1" applyAlignment="1">
      <alignment horizontal="center" vertical="center"/>
    </xf>
    <xf numFmtId="166" fontId="14" fillId="6" borderId="14" xfId="0" applyNumberFormat="1" applyFont="1" applyFill="1" applyBorder="1" applyAlignment="1">
      <alignment horizontal="center" vertical="center"/>
    </xf>
    <xf numFmtId="0" fontId="15" fillId="0" borderId="14" xfId="0" applyFont="1" applyBorder="1" applyAlignment="1">
      <alignment horizontal="left" vertical="center" indent="1"/>
    </xf>
    <xf numFmtId="0" fontId="15" fillId="0" borderId="14" xfId="0" applyFont="1" applyBorder="1" applyAlignment="1">
      <alignment horizontal="center" vertical="center"/>
    </xf>
    <xf numFmtId="167" fontId="15" fillId="7" borderId="14" xfId="1" applyNumberFormat="1" applyFont="1" applyFill="1" applyBorder="1" applyAlignment="1">
      <alignment horizontal="center" vertical="center"/>
    </xf>
    <xf numFmtId="168" fontId="15" fillId="0" borderId="14" xfId="1" applyNumberFormat="1" applyFont="1" applyFill="1" applyBorder="1" applyAlignment="1">
      <alignment horizontal="center" vertical="center"/>
    </xf>
    <xf numFmtId="0" fontId="16" fillId="0" borderId="0" xfId="0" applyFont="1" applyAlignment="1">
      <alignment horizontal="left" indent="2"/>
    </xf>
    <xf numFmtId="0" fontId="16" fillId="0" borderId="0" xfId="0" applyFont="1" applyAlignment="1">
      <alignment horizontal="center"/>
    </xf>
    <xf numFmtId="168" fontId="15" fillId="5" borderId="14" xfId="1" applyNumberFormat="1" applyFont="1" applyFill="1" applyBorder="1" applyAlignment="1">
      <alignment horizontal="center" vertical="center"/>
    </xf>
    <xf numFmtId="168" fontId="16" fillId="5" borderId="0" xfId="0" applyNumberFormat="1" applyFont="1" applyFill="1" applyAlignment="1">
      <alignment horizontal="center"/>
    </xf>
    <xf numFmtId="169" fontId="0" fillId="0" borderId="0" xfId="0" applyNumberFormat="1"/>
    <xf numFmtId="165" fontId="0" fillId="0" borderId="0" xfId="0" applyNumberFormat="1"/>
    <xf numFmtId="171" fontId="17" fillId="0" borderId="0" xfId="0" applyNumberFormat="1" applyFont="1"/>
    <xf numFmtId="43" fontId="17" fillId="0" borderId="0" xfId="0" applyNumberFormat="1" applyFont="1"/>
    <xf numFmtId="10" fontId="12" fillId="0" borderId="0" xfId="1" applyNumberFormat="1" applyFont="1"/>
    <xf numFmtId="10" fontId="18" fillId="0" borderId="0" xfId="1" applyNumberFormat="1" applyFont="1"/>
    <xf numFmtId="170" fontId="12" fillId="0" borderId="0" xfId="1" applyNumberFormat="1" applyFont="1"/>
    <xf numFmtId="0" fontId="19" fillId="0" borderId="0" xfId="0" applyFont="1"/>
    <xf numFmtId="172" fontId="0" fillId="0" borderId="0" xfId="0" applyNumberFormat="1"/>
    <xf numFmtId="2" fontId="0" fillId="8" borderId="0" xfId="0" applyNumberFormat="1" applyFill="1"/>
    <xf numFmtId="0" fontId="0" fillId="8" borderId="0" xfId="0" applyFill="1"/>
    <xf numFmtId="0" fontId="0" fillId="0" borderId="0" xfId="0" applyAlignment="1">
      <alignment wrapText="1"/>
    </xf>
    <xf numFmtId="0" fontId="0" fillId="8" borderId="0" xfId="0" applyFill="1" applyAlignment="1">
      <alignment wrapText="1"/>
    </xf>
    <xf numFmtId="0" fontId="2" fillId="0" borderId="0" xfId="0" applyFont="1" applyAlignment="1">
      <alignment horizontal="center" vertical="center" textRotation="90" wrapText="1"/>
    </xf>
    <xf numFmtId="2" fontId="12" fillId="0" borderId="0" xfId="0" applyNumberFormat="1" applyFont="1"/>
    <xf numFmtId="9" fontId="10" fillId="0" borderId="0" xfId="1" applyFont="1"/>
    <xf numFmtId="173" fontId="0" fillId="0" borderId="0" xfId="1" applyNumberFormat="1" applyFont="1"/>
    <xf numFmtId="0" fontId="2" fillId="0" borderId="0" xfId="0" applyFont="1" applyAlignment="1">
      <alignment horizontal="center" vertical="center" textRotation="90" wrapText="1"/>
    </xf>
    <xf numFmtId="43" fontId="0" fillId="0" borderId="0" xfId="3" applyFont="1"/>
    <xf numFmtId="43" fontId="2" fillId="0" borderId="13" xfId="3" applyFont="1" applyBorder="1"/>
    <xf numFmtId="43" fontId="2" fillId="0" borderId="0" xfId="3" applyFont="1"/>
    <xf numFmtId="0" fontId="2" fillId="0" borderId="0" xfId="0" applyFont="1" applyAlignment="1">
      <alignment horizontal="center" vertical="center" textRotation="90" wrapText="1"/>
    </xf>
    <xf numFmtId="0" fontId="1" fillId="0" borderId="0" xfId="5"/>
    <xf numFmtId="17" fontId="1" fillId="0" borderId="0" xfId="5" applyNumberFormat="1"/>
    <xf numFmtId="15" fontId="1" fillId="0" borderId="0" xfId="5" applyNumberFormat="1"/>
    <xf numFmtId="3" fontId="1" fillId="0" borderId="0" xfId="5" applyNumberFormat="1"/>
    <xf numFmtId="43" fontId="0" fillId="0" borderId="0" xfId="3" applyNumberFormat="1" applyFont="1"/>
    <xf numFmtId="0" fontId="2" fillId="0" borderId="0" xfId="0" applyFont="1" applyAlignment="1">
      <alignment horizontal="center" vertical="center" textRotation="90" wrapText="1"/>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3" fillId="4" borderId="14" xfId="0" applyFont="1" applyFill="1" applyBorder="1" applyAlignment="1">
      <alignment horizontal="left" vertical="center" indent="1"/>
    </xf>
  </cellXfs>
  <cellStyles count="6">
    <cellStyle name="%" xfId="2" xr:uid="{838D522B-F528-44EF-8BB3-2020610C8396}"/>
    <cellStyle name="Comma" xfId="3" builtinId="3"/>
    <cellStyle name="Normal" xfId="0" builtinId="0"/>
    <cellStyle name="Normal 2" xfId="4" xr:uid="{6BE3ED9B-5864-4DD0-8EF9-D652868CDEEA}"/>
    <cellStyle name="Normal 9" xfId="5" xr:uid="{AE0CE0B0-DBA0-4978-B07F-53B5437646D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142875</xdr:rowOff>
    </xdr:from>
    <xdr:to>
      <xdr:col>14</xdr:col>
      <xdr:colOff>83447</xdr:colOff>
      <xdr:row>8</xdr:row>
      <xdr:rowOff>482930</xdr:rowOff>
    </xdr:to>
    <xdr:pic>
      <xdr:nvPicPr>
        <xdr:cNvPr id="2" name="Picture 1">
          <a:extLst>
            <a:ext uri="{FF2B5EF4-FFF2-40B4-BE49-F238E27FC236}">
              <a16:creationId xmlns:a16="http://schemas.microsoft.com/office/drawing/2014/main" id="{DA5CCF6F-DF35-4F09-B858-2886DC84A1A8}"/>
            </a:ext>
          </a:extLst>
        </xdr:cNvPr>
        <xdr:cNvPicPr>
          <a:picLocks noChangeAspect="1"/>
        </xdr:cNvPicPr>
      </xdr:nvPicPr>
      <xdr:blipFill>
        <a:blip xmlns:r="http://schemas.openxmlformats.org/officeDocument/2006/relationships" r:embed="rId1"/>
        <a:stretch>
          <a:fillRect/>
        </a:stretch>
      </xdr:blipFill>
      <xdr:spPr>
        <a:xfrm>
          <a:off x="7124700" y="142875"/>
          <a:ext cx="6427097" cy="2362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247650</xdr:colOff>
      <xdr:row>1</xdr:row>
      <xdr:rowOff>66675</xdr:rowOff>
    </xdr:from>
    <xdr:to>
      <xdr:col>9</xdr:col>
      <xdr:colOff>257772</xdr:colOff>
      <xdr:row>19</xdr:row>
      <xdr:rowOff>48085</xdr:rowOff>
    </xdr:to>
    <xdr:pic>
      <xdr:nvPicPr>
        <xdr:cNvPr id="2" name="Picture 1">
          <a:extLst>
            <a:ext uri="{FF2B5EF4-FFF2-40B4-BE49-F238E27FC236}">
              <a16:creationId xmlns:a16="http://schemas.microsoft.com/office/drawing/2014/main" id="{65BA8C71-1C67-4FC4-ABD6-E9109330DA7A}"/>
            </a:ext>
          </a:extLst>
        </xdr:cNvPr>
        <xdr:cNvPicPr>
          <a:picLocks noChangeAspect="1"/>
        </xdr:cNvPicPr>
      </xdr:nvPicPr>
      <xdr:blipFill>
        <a:blip xmlns:r="http://schemas.openxmlformats.org/officeDocument/2006/relationships" r:embed="rId1"/>
        <a:stretch>
          <a:fillRect/>
        </a:stretch>
      </xdr:blipFill>
      <xdr:spPr>
        <a:xfrm>
          <a:off x="1466850" y="247650"/>
          <a:ext cx="4277322" cy="3238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82E3-04D6-402A-A6F3-8280E32EE9A2}">
  <dimension ref="A2:E13"/>
  <sheetViews>
    <sheetView zoomScaleNormal="100" workbookViewId="0">
      <selection activeCell="B16" sqref="B16"/>
    </sheetView>
  </sheetViews>
  <sheetFormatPr defaultRowHeight="14.5"/>
  <cols>
    <col min="2" max="2" width="79.36328125" bestFit="1" customWidth="1"/>
  </cols>
  <sheetData>
    <row r="2" spans="1:5">
      <c r="A2" s="48" t="s">
        <v>83</v>
      </c>
      <c r="B2" s="50" t="s">
        <v>112</v>
      </c>
      <c r="C2" s="47">
        <f>Summary!J3</f>
        <v>3379.8</v>
      </c>
    </row>
    <row r="3" spans="1:5">
      <c r="B3" s="49"/>
      <c r="E3" s="1"/>
    </row>
    <row r="4" spans="1:5" ht="29">
      <c r="A4" s="48" t="s">
        <v>84</v>
      </c>
      <c r="B4" s="50" t="s">
        <v>113</v>
      </c>
    </row>
    <row r="5" spans="1:5">
      <c r="B5" s="49"/>
    </row>
    <row r="6" spans="1:5" ht="29">
      <c r="A6" s="48" t="s">
        <v>85</v>
      </c>
      <c r="B6" s="50" t="s">
        <v>88</v>
      </c>
    </row>
    <row r="7" spans="1:5">
      <c r="B7" s="49"/>
    </row>
    <row r="8" spans="1:5" ht="29">
      <c r="A8" s="48" t="s">
        <v>86</v>
      </c>
      <c r="B8" s="50" t="s">
        <v>114</v>
      </c>
    </row>
    <row r="9" spans="1:5" ht="130.5">
      <c r="A9" s="48"/>
      <c r="B9" s="50" t="s">
        <v>96</v>
      </c>
    </row>
    <row r="10" spans="1:5">
      <c r="A10" s="48"/>
      <c r="B10" s="50"/>
    </row>
    <row r="11" spans="1:5">
      <c r="A11" s="48"/>
      <c r="B11" s="48" t="s">
        <v>89</v>
      </c>
    </row>
    <row r="13" spans="1:5" ht="29">
      <c r="A13" s="48" t="s">
        <v>87</v>
      </c>
      <c r="B13" s="50" t="s">
        <v>90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1AB4A-46CD-48A9-BA16-37AEAFFD4186}">
  <dimension ref="A1:O114"/>
  <sheetViews>
    <sheetView tabSelected="1" zoomScale="85" zoomScaleNormal="85" workbookViewId="0">
      <selection activeCell="L107" sqref="L107"/>
    </sheetView>
  </sheetViews>
  <sheetFormatPr defaultRowHeight="14.5"/>
  <cols>
    <col min="3" max="3" width="7.1796875" customWidth="1"/>
    <col min="4" max="4" width="22.1796875" bestFit="1" customWidth="1"/>
    <col min="5" max="5" width="66.453125" customWidth="1"/>
    <col min="6" max="6" width="1.1796875" customWidth="1"/>
    <col min="7" max="8" width="9.54296875" customWidth="1"/>
    <col min="9" max="9" width="1.453125" customWidth="1"/>
    <col min="10" max="10" width="11.81640625" customWidth="1"/>
  </cols>
  <sheetData>
    <row r="1" spans="1:15" ht="23.5">
      <c r="A1" s="45" t="s">
        <v>115</v>
      </c>
    </row>
    <row r="2" spans="1:15">
      <c r="E2" t="s">
        <v>91</v>
      </c>
      <c r="G2" t="s">
        <v>35</v>
      </c>
      <c r="H2" t="s">
        <v>36</v>
      </c>
      <c r="J2" t="s">
        <v>34</v>
      </c>
    </row>
    <row r="3" spans="1:15">
      <c r="E3" t="s">
        <v>94</v>
      </c>
      <c r="G3" s="56">
        <f>J3/2</f>
        <v>1689.9</v>
      </c>
      <c r="H3" s="56">
        <f>J3/2</f>
        <v>1689.9</v>
      </c>
      <c r="I3" s="56"/>
      <c r="J3" s="56">
        <v>3379.8</v>
      </c>
    </row>
    <row r="4" spans="1:15">
      <c r="G4" s="22"/>
      <c r="H4" s="22"/>
      <c r="I4" s="22"/>
      <c r="J4" s="22"/>
    </row>
    <row r="5" spans="1:15">
      <c r="E5" s="24" t="s">
        <v>37</v>
      </c>
      <c r="G5" s="23">
        <v>0</v>
      </c>
      <c r="H5" s="23">
        <v>0</v>
      </c>
      <c r="I5" s="22"/>
      <c r="J5" s="22"/>
    </row>
    <row r="6" spans="1:15">
      <c r="E6" t="s">
        <v>33</v>
      </c>
      <c r="G6" s="56">
        <f>G3*G5</f>
        <v>0</v>
      </c>
      <c r="H6" s="56">
        <f>H3*H5</f>
        <v>0</v>
      </c>
      <c r="I6" s="56"/>
      <c r="J6" s="56">
        <f>SUM(G6:I6)</f>
        <v>0</v>
      </c>
    </row>
    <row r="7" spans="1:15">
      <c r="E7" s="24" t="s">
        <v>92</v>
      </c>
      <c r="F7" s="24"/>
      <c r="G7" s="23"/>
      <c r="H7" s="23"/>
      <c r="I7" s="52"/>
      <c r="J7" s="52"/>
    </row>
    <row r="8" spans="1:15">
      <c r="E8" t="s">
        <v>92</v>
      </c>
      <c r="G8" s="56">
        <f>J8/2</f>
        <v>158.9</v>
      </c>
      <c r="H8" s="56">
        <f>J8/2</f>
        <v>158.9</v>
      </c>
      <c r="I8" s="56"/>
      <c r="J8" s="64">
        <v>317.8</v>
      </c>
    </row>
    <row r="9" spans="1:15">
      <c r="G9" s="22"/>
      <c r="H9" s="22"/>
      <c r="I9" s="22"/>
      <c r="J9" s="22"/>
    </row>
    <row r="10" spans="1:15">
      <c r="E10" s="1" t="s">
        <v>95</v>
      </c>
      <c r="F10" s="1"/>
      <c r="G10" s="57">
        <f>G3+G6+G8</f>
        <v>1848.8000000000002</v>
      </c>
      <c r="H10" s="57">
        <f>H3+H6+H8</f>
        <v>1848.8000000000002</v>
      </c>
      <c r="I10" s="58"/>
      <c r="J10" s="57">
        <f>J3+J6+J8</f>
        <v>3697.6000000000004</v>
      </c>
    </row>
    <row r="12" spans="1:15" s="25" customFormat="1"/>
    <row r="14" spans="1:15" ht="23.5">
      <c r="E14" s="45" t="s">
        <v>110</v>
      </c>
    </row>
    <row r="15" spans="1:15">
      <c r="O15" s="21"/>
    </row>
    <row r="16" spans="1:15">
      <c r="E16" t="s">
        <v>32</v>
      </c>
      <c r="G16" s="44">
        <f>'Reference rates'!$H$16-1</f>
        <v>4.4999998071639569E-2</v>
      </c>
      <c r="H16" s="42">
        <v>2.000000000000024E-2</v>
      </c>
    </row>
    <row r="17" spans="2:15" s="20" customFormat="1">
      <c r="B17"/>
      <c r="C17"/>
      <c r="D17"/>
      <c r="E17" t="s">
        <v>68</v>
      </c>
      <c r="G17" s="40">
        <f>'Reference rates'!$G$15*(1+G16)</f>
        <v>1.1316997710179961</v>
      </c>
      <c r="H17" s="41">
        <f>$G$17*(1+H16)</f>
        <v>1.1543337664383564</v>
      </c>
    </row>
    <row r="18" spans="2:15" s="20" customFormat="1">
      <c r="B18"/>
      <c r="C18"/>
      <c r="D18"/>
      <c r="E18"/>
      <c r="G18" s="40"/>
      <c r="H18" s="41"/>
    </row>
    <row r="19" spans="2:15" s="20" customFormat="1">
      <c r="B19"/>
      <c r="C19"/>
      <c r="D19"/>
      <c r="E19" t="s">
        <v>31</v>
      </c>
      <c r="F19"/>
      <c r="G19"/>
      <c r="H19"/>
      <c r="I19"/>
      <c r="J19"/>
    </row>
    <row r="20" spans="2:15" s="20" customFormat="1">
      <c r="B20"/>
      <c r="C20"/>
      <c r="D20"/>
      <c r="E20" t="s">
        <v>67</v>
      </c>
      <c r="F20"/>
      <c r="G20" s="16">
        <f>$G$10*G17</f>
        <v>2092.2865366580713</v>
      </c>
      <c r="H20" s="16">
        <f>$H$10*H17</f>
        <v>2134.1322673912337</v>
      </c>
      <c r="I20"/>
      <c r="J20" s="19">
        <f>SUM(G20:H20)</f>
        <v>4226.4188040493045</v>
      </c>
    </row>
    <row r="21" spans="2:15" s="20" customFormat="1">
      <c r="B21"/>
      <c r="C21"/>
      <c r="D21"/>
      <c r="E21"/>
      <c r="G21" s="40"/>
      <c r="H21" s="41"/>
    </row>
    <row r="23" spans="2:15">
      <c r="C23" s="65" t="s">
        <v>72</v>
      </c>
      <c r="D23" s="20" t="s">
        <v>107</v>
      </c>
      <c r="E23" s="20" t="s">
        <v>111</v>
      </c>
      <c r="F23" s="20"/>
      <c r="G23" s="43"/>
      <c r="H23" s="43"/>
    </row>
    <row r="24" spans="2:15">
      <c r="C24" s="65"/>
      <c r="D24" s="53"/>
      <c r="E24" s="20"/>
      <c r="F24" s="20"/>
      <c r="G24" s="26"/>
      <c r="H24" s="26"/>
      <c r="K24" s="46"/>
    </row>
    <row r="25" spans="2:15">
      <c r="C25" s="65"/>
      <c r="D25" s="53">
        <f>'% Split of commoditities'!B15</f>
        <v>0.53603335993430112</v>
      </c>
      <c r="E25" s="20" t="s">
        <v>93</v>
      </c>
      <c r="F25" s="20"/>
      <c r="G25" s="26">
        <f>'Steel index'!H550</f>
        <v>1.5185980386467826</v>
      </c>
      <c r="H25" s="26">
        <f>G25</f>
        <v>1.5185980386467826</v>
      </c>
      <c r="K25" s="46"/>
    </row>
    <row r="26" spans="2:15">
      <c r="C26" s="65"/>
      <c r="D26" s="53">
        <f>'% Split of commoditities'!B16</f>
        <v>0.10498480416422579</v>
      </c>
      <c r="E26" s="20" t="s">
        <v>97</v>
      </c>
      <c r="F26" s="20"/>
      <c r="G26" s="26">
        <f>'Concrete index'!H538</f>
        <v>1.1253191280439907</v>
      </c>
      <c r="H26" s="26">
        <f>G26</f>
        <v>1.1253191280439907</v>
      </c>
      <c r="K26" s="46"/>
    </row>
    <row r="27" spans="2:15">
      <c r="C27" s="65"/>
      <c r="D27" s="51"/>
    </row>
    <row r="28" spans="2:15">
      <c r="C28" s="65"/>
      <c r="D28" s="51"/>
      <c r="E28" t="s">
        <v>30</v>
      </c>
    </row>
    <row r="29" spans="2:15">
      <c r="C29" s="65"/>
      <c r="D29" s="51"/>
      <c r="E29" t="s">
        <v>71</v>
      </c>
      <c r="G29" s="16">
        <f>G3*G17</f>
        <v>1912.4594430433117</v>
      </c>
      <c r="H29" s="16">
        <f>H3*H17</f>
        <v>1950.7086319041787</v>
      </c>
      <c r="J29" s="19">
        <f>SUM(G29:H29)</f>
        <v>3863.1680749474904</v>
      </c>
      <c r="K29" s="16"/>
      <c r="O29" s="22"/>
    </row>
    <row r="30" spans="2:15">
      <c r="C30" s="65"/>
      <c r="D30" s="51"/>
      <c r="E30" t="str">
        <f>"Impact of Contractor index above CPIH (less impact of CPIH) - " &amp; E24</f>
        <v xml:space="preserve">Impact of Contractor index above CPIH (less impact of CPIH) - </v>
      </c>
      <c r="G30" s="16">
        <f>(G24-$G$17)*$G$3*D24</f>
        <v>0</v>
      </c>
      <c r="H30" s="16">
        <f>(H24-$H$17)*$H$3*D24</f>
        <v>0</v>
      </c>
      <c r="J30" s="19">
        <f>SUM(G30:H30)</f>
        <v>0</v>
      </c>
      <c r="O30" s="22"/>
    </row>
    <row r="31" spans="2:15">
      <c r="C31" s="65"/>
      <c r="D31" s="51"/>
      <c r="E31" t="str">
        <f t="shared" ref="E31:E32" si="0">"Impact of Contractor index above CPIH (less impact of CPIH) - " &amp; E25</f>
        <v>Impact of Contractor index above CPIH (less impact of CPIH) - Steel</v>
      </c>
      <c r="G31" s="16">
        <f>(G25-$G$17)*$G$3*D25</f>
        <v>350.46900037335888</v>
      </c>
      <c r="H31" s="16">
        <f>(H25-$H$17)*$H$3*D25</f>
        <v>329.96615915350679</v>
      </c>
      <c r="J31" s="19">
        <f>SUM(G31:H31)</f>
        <v>680.43515952686562</v>
      </c>
      <c r="O31" s="22"/>
    </row>
    <row r="32" spans="2:15" ht="14" customHeight="1">
      <c r="C32" s="65"/>
      <c r="D32" s="51"/>
      <c r="E32" t="str">
        <f t="shared" si="0"/>
        <v>Impact of Contractor index above CPIH (less impact of CPIH) - Concrete</v>
      </c>
      <c r="G32" s="16">
        <f>(G26-$G$17)*$G$3*D26</f>
        <v>-1.1320142476292798</v>
      </c>
      <c r="H32" s="16">
        <f>(H26-$H$17)*$H$3*D26</f>
        <v>-5.1475978496278687</v>
      </c>
      <c r="J32" s="19">
        <f>SUM(G32:H32)</f>
        <v>-6.2796120972571483</v>
      </c>
      <c r="K32" s="54"/>
    </row>
    <row r="33" spans="5:13">
      <c r="G33" s="17">
        <f>SUM(G29:G32)</f>
        <v>2261.7964291690414</v>
      </c>
      <c r="H33" s="17">
        <f>SUM(H29:H32)</f>
        <v>2275.5271932080577</v>
      </c>
      <c r="I33" s="18"/>
      <c r="J33" s="19">
        <f>SUM(G33:H33)</f>
        <v>4537.3236223770991</v>
      </c>
      <c r="L33" s="16"/>
    </row>
    <row r="34" spans="5:13">
      <c r="J34" s="19"/>
    </row>
    <row r="35" spans="5:13">
      <c r="E35" t="s">
        <v>69</v>
      </c>
      <c r="G35" s="16">
        <f t="shared" ref="G35:H35" si="1">G33-G20</f>
        <v>169.50989251097008</v>
      </c>
      <c r="H35" s="16">
        <f t="shared" si="1"/>
        <v>141.39492581682407</v>
      </c>
      <c r="J35" s="19">
        <f>SUM(G35:H35)</f>
        <v>310.90481832779415</v>
      </c>
      <c r="K35" s="54"/>
      <c r="M35" s="38"/>
    </row>
    <row r="36" spans="5:13">
      <c r="E36" t="s">
        <v>70</v>
      </c>
      <c r="G36" s="16">
        <f t="shared" ref="G36:H36" si="2">G35/G17</f>
        <v>149.78344685754519</v>
      </c>
      <c r="H36" s="16">
        <f t="shared" si="2"/>
        <v>122.49050485033597</v>
      </c>
      <c r="J36" s="19">
        <f>SUM(G36:H36)</f>
        <v>272.27395170788117</v>
      </c>
      <c r="K36" s="2">
        <f>J36/J3</f>
        <v>8.0559190398213257E-2</v>
      </c>
    </row>
    <row r="38" spans="5:13" s="25" customFormat="1"/>
    <row r="40" spans="5:13" ht="23.5">
      <c r="E40" s="45" t="s">
        <v>108</v>
      </c>
    </row>
    <row r="42" spans="5:13">
      <c r="E42" t="s">
        <v>32</v>
      </c>
      <c r="G42" s="44">
        <f>'Reference rates'!$H$16-1</f>
        <v>4.4999998071639569E-2</v>
      </c>
      <c r="H42" s="42">
        <v>2.000000000000024E-2</v>
      </c>
    </row>
    <row r="43" spans="5:13">
      <c r="E43" t="s">
        <v>68</v>
      </c>
      <c r="F43" s="20"/>
      <c r="G43" s="40">
        <f>'Reference rates'!$G$15*(1+G42)</f>
        <v>1.1316997710179961</v>
      </c>
      <c r="H43" s="41">
        <f>$G$17*(1+H42)</f>
        <v>1.1543337664383564</v>
      </c>
      <c r="I43" s="20"/>
      <c r="J43" s="20"/>
    </row>
    <row r="44" spans="5:13">
      <c r="F44" s="20"/>
      <c r="G44" s="40"/>
      <c r="H44" s="41"/>
      <c r="I44" s="20"/>
      <c r="J44" s="20"/>
    </row>
    <row r="45" spans="5:13">
      <c r="E45" t="s">
        <v>31</v>
      </c>
    </row>
    <row r="46" spans="5:13">
      <c r="E46" t="s">
        <v>67</v>
      </c>
      <c r="G46" s="16">
        <f>$G$10*G43</f>
        <v>2092.2865366580713</v>
      </c>
      <c r="H46" s="16">
        <f>$H$10*H43</f>
        <v>2134.1322673912337</v>
      </c>
      <c r="J46" s="19">
        <f>SUM(G46:H46)</f>
        <v>4226.4188040493045</v>
      </c>
    </row>
    <row r="47" spans="5:13">
      <c r="F47" s="20"/>
      <c r="G47" s="40"/>
      <c r="H47" s="41"/>
      <c r="I47" s="20"/>
      <c r="J47" s="20"/>
    </row>
    <row r="49" spans="3:11" ht="14.5" customHeight="1">
      <c r="C49" s="65" t="s">
        <v>72</v>
      </c>
      <c r="D49" s="20" t="s">
        <v>107</v>
      </c>
      <c r="E49" s="20" t="s">
        <v>111</v>
      </c>
      <c r="F49" s="20"/>
      <c r="G49" s="43"/>
      <c r="H49" s="43"/>
    </row>
    <row r="50" spans="3:11">
      <c r="C50" s="65"/>
      <c r="D50" s="53"/>
      <c r="E50" s="20"/>
      <c r="F50" s="20"/>
      <c r="G50" s="26"/>
      <c r="H50" s="26"/>
    </row>
    <row r="51" spans="3:11">
      <c r="C51" s="65"/>
      <c r="D51" s="53">
        <f>D25</f>
        <v>0.53603335993430112</v>
      </c>
      <c r="E51" s="20" t="s">
        <v>93</v>
      </c>
      <c r="F51" s="20"/>
      <c r="G51" s="26">
        <f>G25*1.045</f>
        <v>1.5869349503858876</v>
      </c>
      <c r="H51" s="26">
        <f>G51*1.02</f>
        <v>1.6186736493936054</v>
      </c>
    </row>
    <row r="52" spans="3:11" ht="14.5" customHeight="1">
      <c r="C52" s="65"/>
      <c r="D52" s="53">
        <f>D26</f>
        <v>0.10498480416422579</v>
      </c>
      <c r="E52" s="20" t="s">
        <v>97</v>
      </c>
      <c r="F52" s="20"/>
      <c r="G52" s="26">
        <f>G26*1.045</f>
        <v>1.1759584888059702</v>
      </c>
      <c r="H52" s="26">
        <f>G52*1.02</f>
        <v>1.1994776585820897</v>
      </c>
    </row>
    <row r="53" spans="3:11">
      <c r="C53" s="65"/>
      <c r="D53" s="55"/>
    </row>
    <row r="54" spans="3:11">
      <c r="C54" s="65"/>
      <c r="D54" s="55"/>
      <c r="E54" t="s">
        <v>30</v>
      </c>
    </row>
    <row r="55" spans="3:11">
      <c r="C55" s="65"/>
      <c r="D55" s="55"/>
      <c r="E55" t="s">
        <v>71</v>
      </c>
      <c r="G55" s="16">
        <f>G3*G43</f>
        <v>1912.4594430433117</v>
      </c>
      <c r="H55" s="16">
        <f>H3*H43</f>
        <v>1950.7086319041787</v>
      </c>
      <c r="J55" s="19">
        <f>SUM(G55:H55)</f>
        <v>3863.1680749474904</v>
      </c>
      <c r="K55" s="16"/>
    </row>
    <row r="56" spans="3:11">
      <c r="C56" s="65"/>
      <c r="D56" s="55"/>
      <c r="E56" t="str">
        <f>"Impact of Contractor index above CPIH (less impact of CPIH) - " &amp; E50</f>
        <v xml:space="preserve">Impact of Contractor index above CPIH (less impact of CPIH) - </v>
      </c>
      <c r="G56" s="16">
        <f>(G50-$G$17)*$G$3*D50</f>
        <v>0</v>
      </c>
      <c r="H56" s="16">
        <f>(H50-$H$17)*$H$3*D50</f>
        <v>0</v>
      </c>
      <c r="J56" s="19">
        <f>SUM(G56:H56)</f>
        <v>0</v>
      </c>
    </row>
    <row r="57" spans="3:11">
      <c r="C57" s="65"/>
      <c r="D57" s="55"/>
      <c r="E57" t="str">
        <f t="shared" ref="E57:E58" si="3">"Impact of Contractor index above CPIH (less impact of CPIH) - " &amp; E51</f>
        <v>Impact of Contractor index above CPIH (less impact of CPIH) - Steel</v>
      </c>
      <c r="G57" s="16">
        <f>(G51-$G$17)*$G$3*D51</f>
        <v>412.37149813482637</v>
      </c>
      <c r="H57" s="16">
        <f>(H51-$H$17)*$H$3*D51</f>
        <v>420.6189280975226</v>
      </c>
      <c r="J57" s="19">
        <f>SUM(G57:H57)</f>
        <v>832.99042623234891</v>
      </c>
    </row>
    <row r="58" spans="3:11">
      <c r="C58" s="65"/>
      <c r="D58" s="55"/>
      <c r="E58" t="str">
        <f t="shared" si="3"/>
        <v>Impact of Contractor index above CPIH (less impact of CPIH) - Concrete</v>
      </c>
      <c r="G58" s="16">
        <f>(G52-$G$17)*$G$3*D52</f>
        <v>7.8521082157240771</v>
      </c>
      <c r="H58" s="16">
        <f>(H52-$H$17)*$H$3*D52</f>
        <v>8.0091503800385073</v>
      </c>
      <c r="J58" s="19">
        <f>SUM(G58:H58)</f>
        <v>15.861258595762585</v>
      </c>
    </row>
    <row r="59" spans="3:11">
      <c r="G59" s="17">
        <f>SUM(G55:G58)</f>
        <v>2332.6830493938619</v>
      </c>
      <c r="H59" s="17">
        <f>SUM(H55:H58)</f>
        <v>2379.33671038174</v>
      </c>
      <c r="I59" s="18"/>
      <c r="J59" s="19">
        <f>SUM(G59:H59)</f>
        <v>4712.0197597756014</v>
      </c>
    </row>
    <row r="60" spans="3:11">
      <c r="J60" s="19"/>
    </row>
    <row r="61" spans="3:11">
      <c r="E61" t="s">
        <v>69</v>
      </c>
      <c r="G61" s="16">
        <f t="shared" ref="G61:H61" si="4">G59-G46</f>
        <v>240.39651273579057</v>
      </c>
      <c r="H61" s="16">
        <f t="shared" si="4"/>
        <v>245.20444299050632</v>
      </c>
      <c r="J61" s="19">
        <f>SUM(G61:H61)</f>
        <v>485.60095572629689</v>
      </c>
    </row>
    <row r="62" spans="3:11">
      <c r="E62" t="s">
        <v>70</v>
      </c>
      <c r="G62" s="16">
        <f t="shared" ref="G62:H62" si="5">G61/G43</f>
        <v>212.42074876408878</v>
      </c>
      <c r="H62" s="16">
        <f t="shared" si="5"/>
        <v>212.42074876408867</v>
      </c>
      <c r="J62" s="19">
        <f>SUM(G62:H62)</f>
        <v>424.84149752817746</v>
      </c>
      <c r="K62" s="2">
        <f>J62/J3</f>
        <v>0.12570018862896545</v>
      </c>
    </row>
    <row r="64" spans="3:11" s="25" customFormat="1"/>
    <row r="66" spans="3:10" ht="23.5">
      <c r="E66" s="45" t="s">
        <v>109</v>
      </c>
    </row>
    <row r="68" spans="3:10">
      <c r="E68" t="s">
        <v>32</v>
      </c>
      <c r="G68" s="44">
        <f>'Reference rates'!$H$16-1</f>
        <v>4.4999998071639569E-2</v>
      </c>
      <c r="H68" s="42">
        <v>2.000000000000024E-2</v>
      </c>
    </row>
    <row r="69" spans="3:10">
      <c r="E69" t="s">
        <v>68</v>
      </c>
      <c r="F69" s="20"/>
      <c r="G69" s="40">
        <f>'Reference rates'!$G$15*(1+G68)</f>
        <v>1.1316997710179961</v>
      </c>
      <c r="H69" s="41">
        <f>$G$17*(1+H68)</f>
        <v>1.1543337664383564</v>
      </c>
      <c r="I69" s="20"/>
      <c r="J69" s="20"/>
    </row>
    <row r="70" spans="3:10">
      <c r="F70" s="20"/>
      <c r="G70" s="40"/>
      <c r="H70" s="41"/>
      <c r="I70" s="20"/>
      <c r="J70" s="20"/>
    </row>
    <row r="71" spans="3:10">
      <c r="E71" t="s">
        <v>31</v>
      </c>
    </row>
    <row r="72" spans="3:10">
      <c r="E72" t="s">
        <v>67</v>
      </c>
      <c r="G72" s="16">
        <f>$G$10*G69</f>
        <v>2092.2865366580713</v>
      </c>
      <c r="H72" s="16">
        <f>$H$10*H69</f>
        <v>2134.1322673912337</v>
      </c>
      <c r="J72" s="19">
        <f>SUM(G72:H72)</f>
        <v>4226.4188040493045</v>
      </c>
    </row>
    <row r="73" spans="3:10">
      <c r="F73" s="20"/>
      <c r="G73" s="40"/>
      <c r="H73" s="41"/>
      <c r="I73" s="20"/>
      <c r="J73" s="20"/>
    </row>
    <row r="75" spans="3:10">
      <c r="C75" s="65" t="s">
        <v>72</v>
      </c>
      <c r="D75" s="20" t="s">
        <v>107</v>
      </c>
      <c r="E75" s="20" t="s">
        <v>111</v>
      </c>
      <c r="F75" s="20"/>
      <c r="G75" s="43"/>
      <c r="H75" s="43"/>
    </row>
    <row r="76" spans="3:10">
      <c r="C76" s="65"/>
      <c r="D76" s="53"/>
      <c r="E76" s="20"/>
      <c r="F76" s="20"/>
      <c r="G76" s="26"/>
      <c r="H76" s="26"/>
    </row>
    <row r="77" spans="3:10">
      <c r="C77" s="65"/>
      <c r="D77" s="53">
        <f>D51</f>
        <v>0.53603335993430112</v>
      </c>
      <c r="E77" s="20" t="s">
        <v>93</v>
      </c>
      <c r="F77" s="20"/>
      <c r="G77" s="26">
        <f>G25*0.97</f>
        <v>1.473040097487379</v>
      </c>
      <c r="H77" s="26">
        <f>0.97*G77</f>
        <v>1.4288488945627575</v>
      </c>
    </row>
    <row r="78" spans="3:10">
      <c r="C78" s="65"/>
      <c r="D78" s="53">
        <f>D52</f>
        <v>0.10498480416422579</v>
      </c>
      <c r="E78" s="20" t="s">
        <v>97</v>
      </c>
      <c r="F78" s="20"/>
      <c r="G78" s="26">
        <f>G26*0.97</f>
        <v>1.091559554202671</v>
      </c>
      <c r="H78" s="26">
        <f>G78*0.97</f>
        <v>1.0588127675765908</v>
      </c>
    </row>
    <row r="79" spans="3:10">
      <c r="C79" s="65"/>
      <c r="D79" s="55"/>
    </row>
    <row r="80" spans="3:10">
      <c r="C80" s="65"/>
      <c r="D80" s="55"/>
      <c r="E80" t="s">
        <v>30</v>
      </c>
    </row>
    <row r="81" spans="3:11">
      <c r="C81" s="65"/>
      <c r="D81" s="55"/>
      <c r="E81" t="s">
        <v>71</v>
      </c>
      <c r="G81" s="16">
        <f>G3*G69</f>
        <v>1912.4594430433117</v>
      </c>
      <c r="H81" s="16">
        <f>H3*H69</f>
        <v>1950.7086319041787</v>
      </c>
      <c r="J81" s="19">
        <f>SUM(G81:H81)</f>
        <v>3863.1680749474904</v>
      </c>
      <c r="K81" s="16"/>
    </row>
    <row r="82" spans="3:11">
      <c r="C82" s="65"/>
      <c r="D82" s="55"/>
      <c r="E82" t="str">
        <f>"Impact of Contractor index above CPIH (less impact of CPIH) - " &amp; E76</f>
        <v xml:space="preserve">Impact of Contractor index above CPIH (less impact of CPIH) - </v>
      </c>
      <c r="G82" s="16">
        <f>(G76-$G$17)*$G$3*D76</f>
        <v>0</v>
      </c>
      <c r="H82" s="16">
        <f>(H76-$H$17)*$H$3*D76</f>
        <v>0</v>
      </c>
      <c r="J82" s="19">
        <f>SUM(G82:H82)</f>
        <v>0</v>
      </c>
    </row>
    <row r="83" spans="3:11">
      <c r="C83" s="65"/>
      <c r="D83" s="55"/>
      <c r="E83" t="str">
        <f t="shared" ref="E83:E84" si="6">"Impact of Contractor index above CPIH (less impact of CPIH) - " &amp; E77</f>
        <v>Impact of Contractor index above CPIH (less impact of CPIH) - Steel</v>
      </c>
      <c r="G83" s="16">
        <f>(G77-$G$17)*$G$3*D77</f>
        <v>309.20066853238035</v>
      </c>
      <c r="H83" s="16">
        <f>(H77-$H$17)*$H$3*D77</f>
        <v>248.66754542677916</v>
      </c>
      <c r="J83" s="19">
        <f>SUM(G83:H83)</f>
        <v>557.86821395915945</v>
      </c>
    </row>
    <row r="84" spans="3:11">
      <c r="C84" s="65"/>
      <c r="D84" s="55"/>
      <c r="E84" t="str">
        <f t="shared" si="6"/>
        <v>Impact of Contractor index above CPIH (less impact of CPIH) - Concrete</v>
      </c>
      <c r="G84" s="16">
        <f>(G78-$G$17)*$G$3*D78</f>
        <v>-7.1214292231981844</v>
      </c>
      <c r="H84" s="16">
        <f>(H78-$H$17)*$H$3*D78</f>
        <v>-16.946745351498635</v>
      </c>
      <c r="J84" s="19">
        <f>SUM(G84:H84)</f>
        <v>-24.068174574696819</v>
      </c>
    </row>
    <row r="85" spans="3:11">
      <c r="G85" s="17">
        <f>SUM(G81:G84)</f>
        <v>2214.5386823524941</v>
      </c>
      <c r="H85" s="17">
        <f>SUM(H81:H84)</f>
        <v>2182.4294319794594</v>
      </c>
      <c r="I85" s="18"/>
      <c r="J85" s="19">
        <f>SUM(G85:H85)</f>
        <v>4396.968114331954</v>
      </c>
    </row>
    <row r="86" spans="3:11">
      <c r="J86" s="19"/>
    </row>
    <row r="87" spans="3:11">
      <c r="E87" t="s">
        <v>69</v>
      </c>
      <c r="G87" s="16">
        <f t="shared" ref="G87:H87" si="7">G85-G72</f>
        <v>122.25214569442278</v>
      </c>
      <c r="H87" s="16">
        <f t="shared" si="7"/>
        <v>48.297164588225769</v>
      </c>
      <c r="J87" s="19">
        <f>SUM(G87:H87)</f>
        <v>170.54931028264855</v>
      </c>
    </row>
    <row r="88" spans="3:11">
      <c r="E88" t="s">
        <v>70</v>
      </c>
      <c r="G88" s="16">
        <f t="shared" ref="G88:H88" si="8">G87/G69</f>
        <v>108.02524558651585</v>
      </c>
      <c r="H88" s="16">
        <f t="shared" si="8"/>
        <v>41.839861219034113</v>
      </c>
      <c r="J88" s="19">
        <f>SUM(G88:H88)</f>
        <v>149.86510680554997</v>
      </c>
      <c r="K88" s="2">
        <f>J88/J29</f>
        <v>3.8793317789464023E-2</v>
      </c>
    </row>
    <row r="90" spans="3:11" s="25" customFormat="1"/>
    <row r="92" spans="3:11" ht="23.5">
      <c r="E92" s="45" t="s">
        <v>116</v>
      </c>
    </row>
    <row r="94" spans="3:11">
      <c r="E94" t="s">
        <v>32</v>
      </c>
      <c r="G94" s="44">
        <f>'Reference rates'!$H$16-1</f>
        <v>4.4999998071639569E-2</v>
      </c>
      <c r="H94" s="42">
        <v>2.000000000000024E-2</v>
      </c>
    </row>
    <row r="95" spans="3:11">
      <c r="E95" t="s">
        <v>68</v>
      </c>
      <c r="F95" s="20"/>
      <c r="G95" s="40">
        <f>'Reference rates'!$G$15*(1+G94)</f>
        <v>1.1316997710179961</v>
      </c>
      <c r="H95" s="41">
        <f>$G$17*(1+H94)</f>
        <v>1.1543337664383564</v>
      </c>
      <c r="I95" s="20"/>
      <c r="J95" s="20"/>
    </row>
    <row r="96" spans="3:11">
      <c r="F96" s="20"/>
      <c r="G96" s="40"/>
      <c r="H96" s="41"/>
      <c r="I96" s="20"/>
      <c r="J96" s="20"/>
    </row>
    <row r="97" spans="3:11">
      <c r="E97" t="s">
        <v>31</v>
      </c>
    </row>
    <row r="98" spans="3:11">
      <c r="E98" t="s">
        <v>67</v>
      </c>
      <c r="G98" s="16">
        <f>$G$10*G95</f>
        <v>2092.2865366580713</v>
      </c>
      <c r="H98" s="16">
        <f>$H$10*H95</f>
        <v>2134.1322673912337</v>
      </c>
      <c r="J98" s="19">
        <f>SUM(G98:H98)</f>
        <v>4226.4188040493045</v>
      </c>
    </row>
    <row r="99" spans="3:11">
      <c r="F99" s="20"/>
      <c r="G99" s="40"/>
      <c r="H99" s="41"/>
      <c r="I99" s="20"/>
      <c r="J99" s="20"/>
    </row>
    <row r="101" spans="3:11">
      <c r="C101" s="65" t="s">
        <v>72</v>
      </c>
      <c r="D101" s="20" t="s">
        <v>107</v>
      </c>
      <c r="E101" s="20" t="s">
        <v>111</v>
      </c>
      <c r="F101" s="20"/>
      <c r="G101" s="43"/>
      <c r="H101" s="43"/>
    </row>
    <row r="102" spans="3:11">
      <c r="C102" s="65"/>
      <c r="D102" s="53"/>
      <c r="E102" s="20"/>
      <c r="F102" s="20"/>
      <c r="G102" s="26"/>
      <c r="H102" s="26"/>
    </row>
    <row r="103" spans="3:11">
      <c r="C103" s="65"/>
      <c r="D103" s="53">
        <f>D77</f>
        <v>0.53603335993430112</v>
      </c>
      <c r="E103" s="20" t="s">
        <v>93</v>
      </c>
      <c r="F103" s="20"/>
      <c r="G103" s="26">
        <f>G25</f>
        <v>1.5185980386467826</v>
      </c>
      <c r="H103" s="26">
        <f>G103*(1+('Steel index'!D550/100))</f>
        <v>2.4039406951778566</v>
      </c>
    </row>
    <row r="104" spans="3:11">
      <c r="C104" s="65"/>
      <c r="D104" s="53">
        <f>D78</f>
        <v>0.10498480416422579</v>
      </c>
      <c r="E104" s="20" t="s">
        <v>97</v>
      </c>
      <c r="F104" s="20"/>
      <c r="G104" s="26">
        <f>G26</f>
        <v>1.1253191280439907</v>
      </c>
      <c r="H104" s="26">
        <f>G104*(1+('Concrete index'!D538/100))</f>
        <v>1.2401016791044779</v>
      </c>
    </row>
    <row r="105" spans="3:11">
      <c r="C105" s="65"/>
      <c r="D105" s="59"/>
    </row>
    <row r="106" spans="3:11">
      <c r="C106" s="65"/>
      <c r="D106" s="59"/>
      <c r="E106" t="s">
        <v>30</v>
      </c>
    </row>
    <row r="107" spans="3:11">
      <c r="C107" s="65"/>
      <c r="D107" s="59"/>
      <c r="E107" t="s">
        <v>71</v>
      </c>
      <c r="G107" s="16">
        <f>G29*G95</f>
        <v>2164.3299137733202</v>
      </c>
      <c r="H107" s="16">
        <f>H29*H95</f>
        <v>2251.7688422897641</v>
      </c>
      <c r="J107" s="19">
        <f>SUM(G107:H107)</f>
        <v>4416.0987560630838</v>
      </c>
      <c r="K107" s="16"/>
    </row>
    <row r="108" spans="3:11">
      <c r="C108" s="65"/>
      <c r="D108" s="59"/>
      <c r="E108" t="str">
        <f>"Impact of Contractor index above CPIH (less impact of CPIH) - " &amp; E102</f>
        <v xml:space="preserve">Impact of Contractor index above CPIH (less impact of CPIH) - </v>
      </c>
      <c r="G108" s="16">
        <f>(G102-$G$17)*$G$3*D102</f>
        <v>0</v>
      </c>
      <c r="H108" s="16">
        <f>(H102-$H$17)*$H$3*D102</f>
        <v>0</v>
      </c>
      <c r="J108" s="19">
        <f>SUM(G108:H108)</f>
        <v>0</v>
      </c>
    </row>
    <row r="109" spans="3:11">
      <c r="C109" s="65"/>
      <c r="D109" s="59"/>
      <c r="E109" t="str">
        <f t="shared" ref="E109:E110" si="9">"Impact of Contractor index above CPIH (less impact of CPIH) - " &amp; E103</f>
        <v>Impact of Contractor index above CPIH (less impact of CPIH) - Steel</v>
      </c>
      <c r="G109" s="16">
        <f>(G103-$G$17)*$G$3*D103</f>
        <v>350.46900037335888</v>
      </c>
      <c r="H109" s="16">
        <f>(H103-$H$17)*$H$3*D103</f>
        <v>1131.9474079298541</v>
      </c>
      <c r="J109" s="19">
        <f>SUM(G109:H109)</f>
        <v>1482.4164083032128</v>
      </c>
    </row>
    <row r="110" spans="3:11">
      <c r="C110" s="65"/>
      <c r="D110" s="59"/>
      <c r="E110" t="str">
        <f t="shared" si="9"/>
        <v>Impact of Contractor index above CPIH (less impact of CPIH) - Concrete</v>
      </c>
      <c r="G110" s="16">
        <f>(G104-$G$17)*$G$3*D104</f>
        <v>-1.1320142476292798</v>
      </c>
      <c r="H110" s="16">
        <f>(H104-$H$17)*$H$3*D104</f>
        <v>15.21641306730646</v>
      </c>
      <c r="J110" s="19">
        <f>SUM(G110:H110)</f>
        <v>14.08439881967718</v>
      </c>
    </row>
    <row r="111" spans="3:11">
      <c r="G111" s="17">
        <f>SUM(G107:G110)</f>
        <v>2513.6668998990499</v>
      </c>
      <c r="H111" s="17">
        <f>SUM(H107:H110)</f>
        <v>3398.9326632869243</v>
      </c>
      <c r="I111" s="18"/>
      <c r="J111" s="19">
        <f>SUM(G111:H111)</f>
        <v>5912.5995631859741</v>
      </c>
    </row>
    <row r="112" spans="3:11">
      <c r="J112" s="19"/>
    </row>
    <row r="113" spans="5:11">
      <c r="E113" t="s">
        <v>69</v>
      </c>
      <c r="G113" s="16">
        <f t="shared" ref="G113:H113" si="10">G111-G98</f>
        <v>421.38036324097857</v>
      </c>
      <c r="H113" s="16">
        <f t="shared" si="10"/>
        <v>1264.8003958956906</v>
      </c>
      <c r="J113" s="19">
        <f>SUM(G113:H113)</f>
        <v>1686.1807591366692</v>
      </c>
    </row>
    <row r="114" spans="5:11">
      <c r="E114" t="s">
        <v>70</v>
      </c>
      <c r="G114" s="16">
        <f t="shared" ref="G114:H114" si="11">G113/G95</f>
        <v>372.34288990085679</v>
      </c>
      <c r="H114" s="16">
        <f t="shared" si="11"/>
        <v>1095.6973040805815</v>
      </c>
      <c r="J114" s="19">
        <f>SUM(G114:H114)</f>
        <v>1468.0401939814383</v>
      </c>
      <c r="K114" s="2">
        <f>J114/J55</f>
        <v>0.38000940303416453</v>
      </c>
    </row>
  </sheetData>
  <mergeCells count="4">
    <mergeCell ref="C23:C32"/>
    <mergeCell ref="C49:C58"/>
    <mergeCell ref="C75:C84"/>
    <mergeCell ref="C101:C110"/>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9917-194F-4FDC-B46C-6709E65686D5}">
  <dimension ref="A2:H551"/>
  <sheetViews>
    <sheetView topLeftCell="A534" workbookViewId="0">
      <selection activeCell="F549" sqref="F539:F549"/>
    </sheetView>
  </sheetViews>
  <sheetFormatPr defaultRowHeight="14.5"/>
  <cols>
    <col min="1" max="16384" width="8.7265625" style="60"/>
  </cols>
  <sheetData>
    <row r="2" spans="1:6">
      <c r="A2" s="60" t="s">
        <v>73</v>
      </c>
      <c r="B2" s="60" t="s">
        <v>106</v>
      </c>
    </row>
    <row r="3" spans="1:6">
      <c r="A3" s="60" t="s">
        <v>102</v>
      </c>
      <c r="B3" s="60" t="s">
        <v>105</v>
      </c>
    </row>
    <row r="4" spans="1:6">
      <c r="A4" s="60" t="s">
        <v>100</v>
      </c>
      <c r="B4" s="62">
        <v>44705</v>
      </c>
    </row>
    <row r="5" spans="1:6">
      <c r="A5" s="60" t="s">
        <v>99</v>
      </c>
    </row>
    <row r="6" spans="1:6">
      <c r="A6" s="60" t="s">
        <v>74</v>
      </c>
      <c r="B6" s="60" t="s">
        <v>104</v>
      </c>
      <c r="C6" s="60" t="s">
        <v>75</v>
      </c>
      <c r="D6" s="60" t="s">
        <v>98</v>
      </c>
    </row>
    <row r="7" spans="1:6">
      <c r="D7" s="60" t="s">
        <v>76</v>
      </c>
      <c r="E7" s="60" t="s">
        <v>77</v>
      </c>
      <c r="F7" s="60" t="s">
        <v>78</v>
      </c>
    </row>
    <row r="8" spans="1:6">
      <c r="A8" s="61">
        <v>28126</v>
      </c>
      <c r="B8" s="60">
        <v>321</v>
      </c>
      <c r="C8" s="60" t="s">
        <v>79</v>
      </c>
    </row>
    <row r="9" spans="1:6">
      <c r="A9" s="61">
        <v>28157</v>
      </c>
      <c r="B9" s="60">
        <v>322</v>
      </c>
      <c r="C9" s="60" t="s">
        <v>79</v>
      </c>
      <c r="F9" s="60">
        <v>0.3</v>
      </c>
    </row>
    <row r="10" spans="1:6">
      <c r="A10" s="61">
        <v>28185</v>
      </c>
      <c r="B10" s="60">
        <v>322</v>
      </c>
      <c r="C10" s="60" t="s">
        <v>79</v>
      </c>
      <c r="F10" s="60">
        <v>0</v>
      </c>
    </row>
    <row r="11" spans="1:6">
      <c r="A11" s="61">
        <v>28216</v>
      </c>
      <c r="B11" s="60">
        <v>322</v>
      </c>
      <c r="C11" s="60" t="s">
        <v>79</v>
      </c>
      <c r="E11" s="60">
        <v>0.3</v>
      </c>
      <c r="F11" s="60">
        <v>0</v>
      </c>
    </row>
    <row r="12" spans="1:6">
      <c r="A12" s="61">
        <v>28246</v>
      </c>
      <c r="B12" s="60">
        <v>322</v>
      </c>
      <c r="C12" s="60" t="s">
        <v>79</v>
      </c>
      <c r="E12" s="60">
        <v>0</v>
      </c>
      <c r="F12" s="60">
        <v>0</v>
      </c>
    </row>
    <row r="13" spans="1:6">
      <c r="A13" s="61">
        <v>28277</v>
      </c>
      <c r="B13" s="60">
        <v>322</v>
      </c>
      <c r="C13" s="60" t="s">
        <v>79</v>
      </c>
      <c r="E13" s="60">
        <v>0</v>
      </c>
      <c r="F13" s="60">
        <v>0</v>
      </c>
    </row>
    <row r="14" spans="1:6">
      <c r="A14" s="61">
        <v>28307</v>
      </c>
      <c r="B14" s="60">
        <v>328</v>
      </c>
      <c r="C14" s="60" t="s">
        <v>79</v>
      </c>
      <c r="E14" s="60">
        <v>1.9</v>
      </c>
      <c r="F14" s="60">
        <v>1.9</v>
      </c>
    </row>
    <row r="15" spans="1:6">
      <c r="A15" s="61">
        <v>28338</v>
      </c>
      <c r="B15" s="60">
        <v>330</v>
      </c>
      <c r="C15" s="60" t="s">
        <v>79</v>
      </c>
      <c r="E15" s="60">
        <v>2.5</v>
      </c>
      <c r="F15" s="60">
        <v>0.6</v>
      </c>
    </row>
    <row r="16" spans="1:6">
      <c r="A16" s="61">
        <v>28369</v>
      </c>
      <c r="B16" s="60">
        <v>330</v>
      </c>
      <c r="C16" s="60" t="s">
        <v>79</v>
      </c>
      <c r="E16" s="60">
        <v>2.5</v>
      </c>
      <c r="F16" s="60">
        <v>0</v>
      </c>
    </row>
    <row r="17" spans="1:6">
      <c r="A17" s="61">
        <v>28399</v>
      </c>
      <c r="B17" s="60">
        <v>343</v>
      </c>
      <c r="C17" s="60" t="s">
        <v>79</v>
      </c>
      <c r="E17" s="60">
        <v>4.5999999999999996</v>
      </c>
      <c r="F17" s="60">
        <v>3.9</v>
      </c>
    </row>
    <row r="18" spans="1:6">
      <c r="A18" s="61">
        <v>28430</v>
      </c>
      <c r="B18" s="60">
        <v>343</v>
      </c>
      <c r="C18" s="60" t="s">
        <v>79</v>
      </c>
      <c r="E18" s="60">
        <v>3.9</v>
      </c>
      <c r="F18" s="60">
        <v>0</v>
      </c>
    </row>
    <row r="19" spans="1:6">
      <c r="A19" s="61">
        <v>28460</v>
      </c>
      <c r="B19" s="60">
        <v>343</v>
      </c>
      <c r="C19" s="60" t="s">
        <v>79</v>
      </c>
      <c r="E19" s="60">
        <v>3.9</v>
      </c>
      <c r="F19" s="60">
        <v>0</v>
      </c>
    </row>
    <row r="20" spans="1:6">
      <c r="A20" s="61">
        <v>28491</v>
      </c>
      <c r="B20" s="60">
        <v>359</v>
      </c>
      <c r="C20" s="60" t="s">
        <v>79</v>
      </c>
      <c r="D20" s="60">
        <v>11.8</v>
      </c>
      <c r="E20" s="60">
        <v>4.7</v>
      </c>
      <c r="F20" s="60">
        <v>4.7</v>
      </c>
    </row>
    <row r="21" spans="1:6">
      <c r="A21" s="61">
        <v>28522</v>
      </c>
      <c r="B21" s="60">
        <v>359</v>
      </c>
      <c r="C21" s="60" t="s">
        <v>79</v>
      </c>
      <c r="D21" s="60">
        <v>11.5</v>
      </c>
      <c r="E21" s="60">
        <v>4.7</v>
      </c>
      <c r="F21" s="60">
        <v>0</v>
      </c>
    </row>
    <row r="22" spans="1:6">
      <c r="A22" s="61">
        <v>28550</v>
      </c>
      <c r="B22" s="60">
        <v>359</v>
      </c>
      <c r="C22" s="60" t="s">
        <v>79</v>
      </c>
      <c r="D22" s="60">
        <v>11.5</v>
      </c>
      <c r="E22" s="60">
        <v>4.7</v>
      </c>
      <c r="F22" s="60">
        <v>0</v>
      </c>
    </row>
    <row r="23" spans="1:6">
      <c r="A23" s="61">
        <v>28581</v>
      </c>
      <c r="B23" s="60">
        <v>359</v>
      </c>
      <c r="C23" s="60" t="s">
        <v>79</v>
      </c>
      <c r="D23" s="60">
        <v>11.5</v>
      </c>
      <c r="E23" s="60">
        <v>0</v>
      </c>
      <c r="F23" s="60">
        <v>0</v>
      </c>
    </row>
    <row r="24" spans="1:6">
      <c r="A24" s="61">
        <v>28611</v>
      </c>
      <c r="B24" s="60">
        <v>359</v>
      </c>
      <c r="C24" s="60" t="s">
        <v>79</v>
      </c>
      <c r="D24" s="60">
        <v>11.5</v>
      </c>
      <c r="E24" s="60">
        <v>0</v>
      </c>
      <c r="F24" s="60">
        <v>0</v>
      </c>
    </row>
    <row r="25" spans="1:6">
      <c r="A25" s="61">
        <v>28642</v>
      </c>
      <c r="B25" s="60">
        <v>359</v>
      </c>
      <c r="C25" s="60" t="s">
        <v>79</v>
      </c>
      <c r="D25" s="60">
        <v>11.5</v>
      </c>
      <c r="E25" s="60">
        <v>0</v>
      </c>
      <c r="F25" s="60">
        <v>0</v>
      </c>
    </row>
    <row r="26" spans="1:6">
      <c r="A26" s="61">
        <v>28672</v>
      </c>
      <c r="B26" s="60">
        <v>365</v>
      </c>
      <c r="C26" s="60" t="s">
        <v>79</v>
      </c>
      <c r="D26" s="60">
        <v>11.3</v>
      </c>
      <c r="E26" s="60">
        <v>1.7</v>
      </c>
      <c r="F26" s="60">
        <v>1.7</v>
      </c>
    </row>
    <row r="27" spans="1:6">
      <c r="A27" s="61">
        <v>28703</v>
      </c>
      <c r="B27" s="60">
        <v>368</v>
      </c>
      <c r="C27" s="60" t="s">
        <v>79</v>
      </c>
      <c r="D27" s="60">
        <v>11.5</v>
      </c>
      <c r="E27" s="60">
        <v>2.5</v>
      </c>
      <c r="F27" s="60">
        <v>0.8</v>
      </c>
    </row>
    <row r="28" spans="1:6">
      <c r="A28" s="61">
        <v>28734</v>
      </c>
      <c r="B28" s="60">
        <v>368</v>
      </c>
      <c r="C28" s="60" t="s">
        <v>79</v>
      </c>
      <c r="D28" s="60">
        <v>11.5</v>
      </c>
      <c r="E28" s="60">
        <v>2.5</v>
      </c>
      <c r="F28" s="60">
        <v>0</v>
      </c>
    </row>
    <row r="29" spans="1:6">
      <c r="A29" s="61">
        <v>28764</v>
      </c>
      <c r="B29" s="60">
        <v>368</v>
      </c>
      <c r="C29" s="60" t="s">
        <v>79</v>
      </c>
      <c r="D29" s="60">
        <v>7.3</v>
      </c>
      <c r="E29" s="60">
        <v>0.8</v>
      </c>
      <c r="F29" s="60">
        <v>0</v>
      </c>
    </row>
    <row r="30" spans="1:6">
      <c r="A30" s="61">
        <v>28795</v>
      </c>
      <c r="B30" s="60">
        <v>368</v>
      </c>
      <c r="C30" s="60" t="s">
        <v>79</v>
      </c>
      <c r="D30" s="60">
        <v>7.3</v>
      </c>
      <c r="E30" s="60">
        <v>0</v>
      </c>
      <c r="F30" s="60">
        <v>0</v>
      </c>
    </row>
    <row r="31" spans="1:6">
      <c r="A31" s="61">
        <v>28825</v>
      </c>
      <c r="B31" s="60">
        <v>368</v>
      </c>
      <c r="C31" s="60" t="s">
        <v>79</v>
      </c>
      <c r="D31" s="60">
        <v>7.3</v>
      </c>
      <c r="E31" s="60">
        <v>0</v>
      </c>
      <c r="F31" s="60">
        <v>0</v>
      </c>
    </row>
    <row r="32" spans="1:6">
      <c r="A32" s="61">
        <v>28856</v>
      </c>
      <c r="B32" s="60">
        <v>368</v>
      </c>
      <c r="C32" s="60" t="s">
        <v>79</v>
      </c>
      <c r="D32" s="60">
        <v>2.5</v>
      </c>
      <c r="E32" s="60">
        <v>0</v>
      </c>
      <c r="F32" s="60">
        <v>0</v>
      </c>
    </row>
    <row r="33" spans="1:6">
      <c r="A33" s="61">
        <v>28887</v>
      </c>
      <c r="B33" s="60">
        <v>369</v>
      </c>
      <c r="C33" s="60" t="s">
        <v>79</v>
      </c>
      <c r="D33" s="60">
        <v>2.8</v>
      </c>
      <c r="E33" s="60">
        <v>0.3</v>
      </c>
      <c r="F33" s="60">
        <v>0.3</v>
      </c>
    </row>
    <row r="34" spans="1:6">
      <c r="A34" s="61">
        <v>28915</v>
      </c>
      <c r="B34" s="60">
        <v>369</v>
      </c>
      <c r="C34" s="60" t="s">
        <v>79</v>
      </c>
      <c r="D34" s="60">
        <v>2.8</v>
      </c>
      <c r="E34" s="60">
        <v>0.3</v>
      </c>
      <c r="F34" s="60">
        <v>0</v>
      </c>
    </row>
    <row r="35" spans="1:6">
      <c r="A35" s="61">
        <v>28946</v>
      </c>
      <c r="B35" s="60">
        <v>371</v>
      </c>
      <c r="C35" s="60" t="s">
        <v>79</v>
      </c>
      <c r="D35" s="60">
        <v>3.3</v>
      </c>
      <c r="E35" s="60">
        <v>0.8</v>
      </c>
      <c r="F35" s="60">
        <v>0.5</v>
      </c>
    </row>
    <row r="36" spans="1:6">
      <c r="A36" s="61">
        <v>28976</v>
      </c>
      <c r="B36" s="60">
        <v>373</v>
      </c>
      <c r="C36" s="60" t="s">
        <v>79</v>
      </c>
      <c r="D36" s="60">
        <v>3.9</v>
      </c>
      <c r="E36" s="60">
        <v>1.1000000000000001</v>
      </c>
      <c r="F36" s="60">
        <v>0.5</v>
      </c>
    </row>
    <row r="37" spans="1:6">
      <c r="A37" s="61">
        <v>29007</v>
      </c>
      <c r="B37" s="60">
        <v>373</v>
      </c>
      <c r="C37" s="60" t="s">
        <v>79</v>
      </c>
      <c r="D37" s="60">
        <v>3.9</v>
      </c>
      <c r="E37" s="60">
        <v>1.1000000000000001</v>
      </c>
      <c r="F37" s="60">
        <v>0</v>
      </c>
    </row>
    <row r="38" spans="1:6">
      <c r="A38" s="61">
        <v>29037</v>
      </c>
      <c r="B38" s="60">
        <v>385</v>
      </c>
      <c r="C38" s="60" t="s">
        <v>79</v>
      </c>
      <c r="D38" s="60">
        <v>5.5</v>
      </c>
      <c r="E38" s="60">
        <v>3.8</v>
      </c>
      <c r="F38" s="60">
        <v>3.2</v>
      </c>
    </row>
    <row r="39" spans="1:6">
      <c r="A39" s="61">
        <v>29068</v>
      </c>
      <c r="B39" s="60">
        <v>385</v>
      </c>
      <c r="C39" s="60" t="s">
        <v>79</v>
      </c>
      <c r="D39" s="60">
        <v>4.5999999999999996</v>
      </c>
      <c r="E39" s="60">
        <v>3.2</v>
      </c>
      <c r="F39" s="60">
        <v>0</v>
      </c>
    </row>
    <row r="40" spans="1:6">
      <c r="A40" s="61">
        <v>29099</v>
      </c>
      <c r="B40" s="60">
        <v>395</v>
      </c>
      <c r="C40" s="60" t="s">
        <v>79</v>
      </c>
      <c r="D40" s="60">
        <v>7.3</v>
      </c>
      <c r="E40" s="60">
        <v>5.9</v>
      </c>
      <c r="F40" s="60">
        <v>2.6</v>
      </c>
    </row>
    <row r="41" spans="1:6">
      <c r="A41" s="61">
        <v>29129</v>
      </c>
      <c r="B41" s="60">
        <v>397</v>
      </c>
      <c r="C41" s="60" t="s">
        <v>79</v>
      </c>
      <c r="D41" s="60">
        <v>7.9</v>
      </c>
      <c r="E41" s="60">
        <v>3.1</v>
      </c>
      <c r="F41" s="60">
        <v>0.5</v>
      </c>
    </row>
    <row r="42" spans="1:6">
      <c r="A42" s="61">
        <v>29160</v>
      </c>
      <c r="B42" s="60">
        <v>397</v>
      </c>
      <c r="C42" s="60" t="s">
        <v>79</v>
      </c>
      <c r="D42" s="60">
        <v>7.9</v>
      </c>
      <c r="E42" s="60">
        <v>3.1</v>
      </c>
      <c r="F42" s="60">
        <v>0</v>
      </c>
    </row>
    <row r="43" spans="1:6">
      <c r="A43" s="61">
        <v>29190</v>
      </c>
      <c r="B43" s="60">
        <v>397</v>
      </c>
      <c r="C43" s="60" t="s">
        <v>79</v>
      </c>
      <c r="D43" s="60">
        <v>7.9</v>
      </c>
      <c r="E43" s="60">
        <v>0.5</v>
      </c>
      <c r="F43" s="60">
        <v>0</v>
      </c>
    </row>
    <row r="44" spans="1:6">
      <c r="A44" s="61">
        <v>29221</v>
      </c>
      <c r="B44" s="60">
        <v>399</v>
      </c>
      <c r="C44" s="60" t="s">
        <v>79</v>
      </c>
      <c r="D44" s="60">
        <v>8.4</v>
      </c>
      <c r="E44" s="60">
        <v>0.5</v>
      </c>
      <c r="F44" s="60">
        <v>0.5</v>
      </c>
    </row>
    <row r="45" spans="1:6">
      <c r="A45" s="61">
        <v>29252</v>
      </c>
      <c r="B45" s="60">
        <v>399</v>
      </c>
      <c r="C45" s="60" t="s">
        <v>79</v>
      </c>
      <c r="D45" s="60">
        <v>8.1</v>
      </c>
      <c r="E45" s="60">
        <v>0.5</v>
      </c>
      <c r="F45" s="60">
        <v>0</v>
      </c>
    </row>
    <row r="46" spans="1:6">
      <c r="A46" s="61">
        <v>29281</v>
      </c>
      <c r="B46" s="60">
        <v>399</v>
      </c>
      <c r="C46" s="60" t="s">
        <v>79</v>
      </c>
      <c r="D46" s="60">
        <v>8.1</v>
      </c>
      <c r="E46" s="60">
        <v>0.5</v>
      </c>
      <c r="F46" s="60">
        <v>0</v>
      </c>
    </row>
    <row r="47" spans="1:6">
      <c r="A47" s="61">
        <v>29312</v>
      </c>
      <c r="B47" s="60">
        <v>399</v>
      </c>
      <c r="C47" s="60" t="s">
        <v>79</v>
      </c>
      <c r="D47" s="60">
        <v>7.5</v>
      </c>
      <c r="E47" s="60">
        <v>0</v>
      </c>
      <c r="F47" s="60">
        <v>0</v>
      </c>
    </row>
    <row r="48" spans="1:6">
      <c r="A48" s="61">
        <v>29342</v>
      </c>
      <c r="B48" s="60">
        <v>399</v>
      </c>
      <c r="C48" s="60" t="s">
        <v>79</v>
      </c>
      <c r="D48" s="60">
        <v>7</v>
      </c>
      <c r="E48" s="60">
        <v>0</v>
      </c>
      <c r="F48" s="60">
        <v>0</v>
      </c>
    </row>
    <row r="49" spans="1:6">
      <c r="A49" s="61">
        <v>29373</v>
      </c>
      <c r="B49" s="60">
        <v>399</v>
      </c>
      <c r="C49" s="60" t="s">
        <v>79</v>
      </c>
      <c r="D49" s="60">
        <v>7</v>
      </c>
      <c r="E49" s="60">
        <v>0</v>
      </c>
      <c r="F49" s="60">
        <v>0</v>
      </c>
    </row>
    <row r="50" spans="1:6">
      <c r="A50" s="61">
        <v>29403</v>
      </c>
      <c r="B50" s="60">
        <v>399</v>
      </c>
      <c r="C50" s="60" t="s">
        <v>79</v>
      </c>
      <c r="D50" s="60">
        <v>3.6</v>
      </c>
      <c r="E50" s="60">
        <v>0</v>
      </c>
      <c r="F50" s="60">
        <v>0</v>
      </c>
    </row>
    <row r="51" spans="1:6">
      <c r="A51" s="61">
        <v>29434</v>
      </c>
      <c r="B51" s="60">
        <v>399</v>
      </c>
      <c r="C51" s="60" t="s">
        <v>79</v>
      </c>
      <c r="D51" s="60">
        <v>3.6</v>
      </c>
      <c r="E51" s="60">
        <v>0</v>
      </c>
      <c r="F51" s="60">
        <v>0</v>
      </c>
    </row>
    <row r="52" spans="1:6">
      <c r="A52" s="61">
        <v>29465</v>
      </c>
      <c r="B52" s="60">
        <v>399</v>
      </c>
      <c r="C52" s="60" t="s">
        <v>79</v>
      </c>
      <c r="D52" s="60">
        <v>1</v>
      </c>
      <c r="E52" s="60">
        <v>0</v>
      </c>
      <c r="F52" s="60">
        <v>0</v>
      </c>
    </row>
    <row r="53" spans="1:6">
      <c r="A53" s="61">
        <v>29495</v>
      </c>
      <c r="B53" s="60">
        <v>399</v>
      </c>
      <c r="C53" s="60" t="s">
        <v>79</v>
      </c>
      <c r="D53" s="60">
        <v>0.5</v>
      </c>
      <c r="E53" s="60">
        <v>0</v>
      </c>
      <c r="F53" s="60">
        <v>0</v>
      </c>
    </row>
    <row r="54" spans="1:6">
      <c r="A54" s="61">
        <v>29526</v>
      </c>
      <c r="B54" s="60">
        <v>399</v>
      </c>
      <c r="C54" s="60" t="s">
        <v>79</v>
      </c>
      <c r="D54" s="60">
        <v>0.5</v>
      </c>
      <c r="E54" s="60">
        <v>0</v>
      </c>
      <c r="F54" s="60">
        <v>0</v>
      </c>
    </row>
    <row r="55" spans="1:6">
      <c r="A55" s="61">
        <v>29556</v>
      </c>
      <c r="B55" s="60">
        <v>399</v>
      </c>
      <c r="C55" s="60" t="s">
        <v>79</v>
      </c>
      <c r="D55" s="60">
        <v>0.5</v>
      </c>
      <c r="E55" s="60">
        <v>0</v>
      </c>
      <c r="F55" s="60">
        <v>0</v>
      </c>
    </row>
    <row r="56" spans="1:6">
      <c r="A56" s="61">
        <v>29587</v>
      </c>
      <c r="B56" s="60">
        <v>399</v>
      </c>
      <c r="C56" s="60" t="s">
        <v>79</v>
      </c>
      <c r="D56" s="60">
        <v>0</v>
      </c>
      <c r="E56" s="60">
        <v>0</v>
      </c>
      <c r="F56" s="60">
        <v>0</v>
      </c>
    </row>
    <row r="57" spans="1:6">
      <c r="A57" s="61">
        <v>29618</v>
      </c>
      <c r="B57" s="60">
        <v>399</v>
      </c>
      <c r="C57" s="60" t="s">
        <v>79</v>
      </c>
      <c r="D57" s="60">
        <v>0</v>
      </c>
      <c r="E57" s="60">
        <v>0</v>
      </c>
      <c r="F57" s="60">
        <v>0</v>
      </c>
    </row>
    <row r="58" spans="1:6">
      <c r="A58" s="61">
        <v>29646</v>
      </c>
      <c r="B58" s="60">
        <v>399</v>
      </c>
      <c r="C58" s="60" t="s">
        <v>79</v>
      </c>
      <c r="D58" s="60">
        <v>0</v>
      </c>
      <c r="E58" s="60">
        <v>0</v>
      </c>
      <c r="F58" s="60">
        <v>0</v>
      </c>
    </row>
    <row r="59" spans="1:6">
      <c r="A59" s="61">
        <v>29677</v>
      </c>
      <c r="B59" s="60">
        <v>399</v>
      </c>
      <c r="C59" s="60" t="s">
        <v>79</v>
      </c>
      <c r="D59" s="60">
        <v>0</v>
      </c>
      <c r="E59" s="60">
        <v>0</v>
      </c>
      <c r="F59" s="60">
        <v>0</v>
      </c>
    </row>
    <row r="60" spans="1:6">
      <c r="A60" s="61">
        <v>29707</v>
      </c>
      <c r="B60" s="60">
        <v>399</v>
      </c>
      <c r="C60" s="60" t="s">
        <v>79</v>
      </c>
      <c r="D60" s="60">
        <v>0</v>
      </c>
      <c r="E60" s="60">
        <v>0</v>
      </c>
      <c r="F60" s="60">
        <v>0</v>
      </c>
    </row>
    <row r="61" spans="1:6">
      <c r="A61" s="61">
        <v>29738</v>
      </c>
      <c r="B61" s="60">
        <v>399</v>
      </c>
      <c r="C61" s="60" t="s">
        <v>79</v>
      </c>
      <c r="D61" s="60">
        <v>0</v>
      </c>
      <c r="E61" s="60">
        <v>0</v>
      </c>
      <c r="F61" s="60">
        <v>0</v>
      </c>
    </row>
    <row r="62" spans="1:6">
      <c r="A62" s="61">
        <v>29768</v>
      </c>
      <c r="B62" s="60">
        <v>399</v>
      </c>
      <c r="C62" s="60" t="s">
        <v>79</v>
      </c>
      <c r="D62" s="60">
        <v>0</v>
      </c>
      <c r="E62" s="60">
        <v>0</v>
      </c>
      <c r="F62" s="60">
        <v>0</v>
      </c>
    </row>
    <row r="63" spans="1:6">
      <c r="A63" s="61">
        <v>29799</v>
      </c>
      <c r="B63" s="60">
        <v>399</v>
      </c>
      <c r="C63" s="60" t="s">
        <v>79</v>
      </c>
      <c r="D63" s="60">
        <v>0</v>
      </c>
      <c r="E63" s="60">
        <v>0</v>
      </c>
      <c r="F63" s="60">
        <v>0</v>
      </c>
    </row>
    <row r="64" spans="1:6">
      <c r="A64" s="61">
        <v>29830</v>
      </c>
      <c r="B64" s="60">
        <v>399</v>
      </c>
      <c r="C64" s="60" t="s">
        <v>79</v>
      </c>
      <c r="D64" s="60">
        <v>0</v>
      </c>
      <c r="E64" s="60">
        <v>0</v>
      </c>
      <c r="F64" s="60">
        <v>0</v>
      </c>
    </row>
    <row r="65" spans="1:6">
      <c r="A65" s="61">
        <v>29860</v>
      </c>
      <c r="B65" s="60">
        <v>399</v>
      </c>
      <c r="C65" s="60" t="s">
        <v>79</v>
      </c>
      <c r="D65" s="60">
        <v>0</v>
      </c>
      <c r="E65" s="60">
        <v>0</v>
      </c>
      <c r="F65" s="60">
        <v>0</v>
      </c>
    </row>
    <row r="66" spans="1:6">
      <c r="A66" s="61">
        <v>29891</v>
      </c>
      <c r="B66" s="60">
        <v>399</v>
      </c>
      <c r="C66" s="60" t="s">
        <v>79</v>
      </c>
      <c r="D66" s="60">
        <v>0</v>
      </c>
      <c r="E66" s="60">
        <v>0</v>
      </c>
      <c r="F66" s="60">
        <v>0</v>
      </c>
    </row>
    <row r="67" spans="1:6">
      <c r="A67" s="61">
        <v>29921</v>
      </c>
      <c r="B67" s="60">
        <v>399</v>
      </c>
      <c r="C67" s="60" t="s">
        <v>79</v>
      </c>
      <c r="D67" s="60">
        <v>0</v>
      </c>
      <c r="E67" s="60">
        <v>0</v>
      </c>
      <c r="F67" s="60">
        <v>0</v>
      </c>
    </row>
    <row r="68" spans="1:6">
      <c r="A68" s="61">
        <v>29952</v>
      </c>
      <c r="B68" s="60">
        <v>445</v>
      </c>
      <c r="C68" s="60" t="s">
        <v>79</v>
      </c>
      <c r="D68" s="60">
        <v>11.5</v>
      </c>
      <c r="E68" s="60">
        <v>11.5</v>
      </c>
      <c r="F68" s="60">
        <v>11.5</v>
      </c>
    </row>
    <row r="69" spans="1:6">
      <c r="A69" s="61">
        <v>29983</v>
      </c>
      <c r="B69" s="60">
        <v>448</v>
      </c>
      <c r="C69" s="60" t="s">
        <v>79</v>
      </c>
      <c r="D69" s="60">
        <v>12.3</v>
      </c>
      <c r="E69" s="60">
        <v>12.3</v>
      </c>
      <c r="F69" s="60">
        <v>0.7</v>
      </c>
    </row>
    <row r="70" spans="1:6">
      <c r="A70" s="61">
        <v>30011</v>
      </c>
      <c r="B70" s="60">
        <v>448</v>
      </c>
      <c r="C70" s="60" t="s">
        <v>79</v>
      </c>
      <c r="D70" s="60">
        <v>12.3</v>
      </c>
      <c r="E70" s="60">
        <v>12.3</v>
      </c>
      <c r="F70" s="60">
        <v>0</v>
      </c>
    </row>
    <row r="71" spans="1:6">
      <c r="A71" s="61">
        <v>30042</v>
      </c>
      <c r="B71" s="60">
        <v>448</v>
      </c>
      <c r="C71" s="60" t="s">
        <v>79</v>
      </c>
      <c r="D71" s="60">
        <v>12.3</v>
      </c>
      <c r="E71" s="60">
        <v>0.7</v>
      </c>
      <c r="F71" s="60">
        <v>0</v>
      </c>
    </row>
    <row r="72" spans="1:6">
      <c r="A72" s="61">
        <v>30072</v>
      </c>
      <c r="B72" s="60">
        <v>447</v>
      </c>
      <c r="C72" s="60" t="s">
        <v>79</v>
      </c>
      <c r="D72" s="60">
        <v>12</v>
      </c>
      <c r="E72" s="60">
        <v>-0.2</v>
      </c>
      <c r="F72" s="60">
        <v>-0.2</v>
      </c>
    </row>
    <row r="73" spans="1:6">
      <c r="A73" s="61">
        <v>30103</v>
      </c>
      <c r="B73" s="60">
        <v>447</v>
      </c>
      <c r="C73" s="60" t="s">
        <v>79</v>
      </c>
      <c r="D73" s="60">
        <v>12</v>
      </c>
      <c r="E73" s="60">
        <v>-0.2</v>
      </c>
      <c r="F73" s="60">
        <v>0</v>
      </c>
    </row>
    <row r="74" spans="1:6">
      <c r="A74" s="61">
        <v>30133</v>
      </c>
      <c r="B74" s="60">
        <v>447</v>
      </c>
      <c r="C74" s="60" t="s">
        <v>79</v>
      </c>
      <c r="D74" s="60">
        <v>12</v>
      </c>
      <c r="E74" s="60">
        <v>-0.2</v>
      </c>
      <c r="F74" s="60">
        <v>0</v>
      </c>
    </row>
    <row r="75" spans="1:6">
      <c r="A75" s="61">
        <v>30164</v>
      </c>
      <c r="B75" s="60">
        <v>447</v>
      </c>
      <c r="C75" s="60" t="s">
        <v>79</v>
      </c>
      <c r="D75" s="60">
        <v>12</v>
      </c>
      <c r="E75" s="60">
        <v>0</v>
      </c>
      <c r="F75" s="60">
        <v>0</v>
      </c>
    </row>
    <row r="76" spans="1:6">
      <c r="A76" s="61">
        <v>30195</v>
      </c>
      <c r="B76" s="60">
        <v>447</v>
      </c>
      <c r="C76" s="60" t="s">
        <v>79</v>
      </c>
      <c r="D76" s="60">
        <v>12</v>
      </c>
      <c r="E76" s="60">
        <v>0</v>
      </c>
      <c r="F76" s="60">
        <v>0</v>
      </c>
    </row>
    <row r="77" spans="1:6">
      <c r="A77" s="61">
        <v>30225</v>
      </c>
      <c r="B77" s="60">
        <v>447</v>
      </c>
      <c r="C77" s="60" t="s">
        <v>79</v>
      </c>
      <c r="D77" s="60">
        <v>12</v>
      </c>
      <c r="E77" s="60">
        <v>0</v>
      </c>
      <c r="F77" s="60">
        <v>0</v>
      </c>
    </row>
    <row r="78" spans="1:6">
      <c r="A78" s="61">
        <v>30256</v>
      </c>
      <c r="B78" s="60">
        <v>447</v>
      </c>
      <c r="C78" s="60" t="s">
        <v>79</v>
      </c>
      <c r="D78" s="60">
        <v>12</v>
      </c>
      <c r="E78" s="60">
        <v>0</v>
      </c>
      <c r="F78" s="60">
        <v>0</v>
      </c>
    </row>
    <row r="79" spans="1:6">
      <c r="A79" s="61">
        <v>30286</v>
      </c>
      <c r="B79" s="60">
        <v>447</v>
      </c>
      <c r="C79" s="60" t="s">
        <v>79</v>
      </c>
      <c r="D79" s="60">
        <v>12</v>
      </c>
      <c r="E79" s="60">
        <v>0</v>
      </c>
      <c r="F79" s="60">
        <v>0</v>
      </c>
    </row>
    <row r="80" spans="1:6">
      <c r="A80" s="61">
        <v>30317</v>
      </c>
      <c r="B80" s="60">
        <v>447</v>
      </c>
      <c r="C80" s="60" t="s">
        <v>79</v>
      </c>
      <c r="D80" s="60">
        <v>0.4</v>
      </c>
      <c r="E80" s="60">
        <v>0</v>
      </c>
      <c r="F80" s="60">
        <v>0</v>
      </c>
    </row>
    <row r="81" spans="1:6">
      <c r="A81" s="61">
        <v>30348</v>
      </c>
      <c r="B81" s="60">
        <v>447</v>
      </c>
      <c r="C81" s="60" t="s">
        <v>79</v>
      </c>
      <c r="D81" s="60">
        <v>-0.2</v>
      </c>
      <c r="E81" s="60">
        <v>0</v>
      </c>
      <c r="F81" s="60">
        <v>0</v>
      </c>
    </row>
    <row r="82" spans="1:6">
      <c r="A82" s="61">
        <v>30376</v>
      </c>
      <c r="B82" s="60">
        <v>447</v>
      </c>
      <c r="C82" s="60" t="s">
        <v>79</v>
      </c>
      <c r="D82" s="60">
        <v>-0.2</v>
      </c>
      <c r="E82" s="60">
        <v>0</v>
      </c>
      <c r="F82" s="60">
        <v>0</v>
      </c>
    </row>
    <row r="83" spans="1:6">
      <c r="A83" s="61">
        <v>30407</v>
      </c>
      <c r="B83" s="60">
        <v>451</v>
      </c>
      <c r="C83" s="60" t="s">
        <v>79</v>
      </c>
      <c r="D83" s="60">
        <v>0.7</v>
      </c>
      <c r="E83" s="60">
        <v>0.9</v>
      </c>
      <c r="F83" s="60">
        <v>0.9</v>
      </c>
    </row>
    <row r="84" spans="1:6">
      <c r="A84" s="61">
        <v>30437</v>
      </c>
      <c r="B84" s="60">
        <v>453</v>
      </c>
      <c r="C84" s="60" t="s">
        <v>79</v>
      </c>
      <c r="D84" s="60">
        <v>1.3</v>
      </c>
      <c r="E84" s="60">
        <v>1.3</v>
      </c>
      <c r="F84" s="60">
        <v>0.4</v>
      </c>
    </row>
    <row r="85" spans="1:6">
      <c r="A85" s="61">
        <v>30468</v>
      </c>
      <c r="B85" s="60">
        <v>473</v>
      </c>
      <c r="C85" s="60" t="s">
        <v>79</v>
      </c>
      <c r="D85" s="60">
        <v>5.8</v>
      </c>
      <c r="E85" s="60">
        <v>5.8</v>
      </c>
      <c r="F85" s="60">
        <v>4.4000000000000004</v>
      </c>
    </row>
    <row r="86" spans="1:6">
      <c r="A86" s="61">
        <v>30498</v>
      </c>
      <c r="B86" s="60">
        <v>471</v>
      </c>
      <c r="C86" s="60" t="s">
        <v>79</v>
      </c>
      <c r="D86" s="60">
        <v>5.4</v>
      </c>
      <c r="E86" s="60">
        <v>4.4000000000000004</v>
      </c>
      <c r="F86" s="60">
        <v>-0.4</v>
      </c>
    </row>
    <row r="87" spans="1:6">
      <c r="A87" s="61">
        <v>30529</v>
      </c>
      <c r="B87" s="60">
        <v>471</v>
      </c>
      <c r="C87" s="60" t="s">
        <v>79</v>
      </c>
      <c r="D87" s="60">
        <v>5.4</v>
      </c>
      <c r="E87" s="60">
        <v>4</v>
      </c>
      <c r="F87" s="60">
        <v>0</v>
      </c>
    </row>
    <row r="88" spans="1:6">
      <c r="A88" s="61">
        <v>30560</v>
      </c>
      <c r="B88" s="60">
        <v>471</v>
      </c>
      <c r="C88" s="60" t="s">
        <v>79</v>
      </c>
      <c r="D88" s="60">
        <v>5.4</v>
      </c>
      <c r="E88" s="60">
        <v>-0.4</v>
      </c>
      <c r="F88" s="60">
        <v>0</v>
      </c>
    </row>
    <row r="89" spans="1:6">
      <c r="A89" s="61">
        <v>30590</v>
      </c>
      <c r="B89" s="60">
        <v>471</v>
      </c>
      <c r="C89" s="60" t="s">
        <v>79</v>
      </c>
      <c r="D89" s="60">
        <v>5.4</v>
      </c>
      <c r="E89" s="60">
        <v>0</v>
      </c>
      <c r="F89" s="60">
        <v>0</v>
      </c>
    </row>
    <row r="90" spans="1:6">
      <c r="A90" s="61">
        <v>30621</v>
      </c>
      <c r="B90" s="60">
        <v>469</v>
      </c>
      <c r="C90" s="60" t="s">
        <v>79</v>
      </c>
      <c r="D90" s="60">
        <v>4.9000000000000004</v>
      </c>
      <c r="E90" s="60">
        <v>-0.4</v>
      </c>
      <c r="F90" s="60">
        <v>-0.4</v>
      </c>
    </row>
    <row r="91" spans="1:6">
      <c r="A91" s="61">
        <v>30651</v>
      </c>
      <c r="B91" s="60">
        <v>466</v>
      </c>
      <c r="C91" s="60" t="s">
        <v>79</v>
      </c>
      <c r="D91" s="60">
        <v>4.3</v>
      </c>
      <c r="E91" s="60">
        <v>-1.1000000000000001</v>
      </c>
      <c r="F91" s="60">
        <v>-0.6</v>
      </c>
    </row>
    <row r="92" spans="1:6">
      <c r="A92" s="61">
        <v>30682</v>
      </c>
      <c r="B92" s="60">
        <v>466</v>
      </c>
      <c r="C92" s="60" t="s">
        <v>79</v>
      </c>
      <c r="D92" s="60">
        <v>4.3</v>
      </c>
      <c r="E92" s="60">
        <v>-1.1000000000000001</v>
      </c>
      <c r="F92" s="60">
        <v>0</v>
      </c>
    </row>
    <row r="93" spans="1:6">
      <c r="A93" s="61">
        <v>30713</v>
      </c>
      <c r="B93" s="60">
        <v>463</v>
      </c>
      <c r="C93" s="60" t="s">
        <v>79</v>
      </c>
      <c r="D93" s="60">
        <v>3.6</v>
      </c>
      <c r="E93" s="60">
        <v>-1.3</v>
      </c>
      <c r="F93" s="60">
        <v>-0.6</v>
      </c>
    </row>
    <row r="94" spans="1:6">
      <c r="A94" s="61">
        <v>30742</v>
      </c>
      <c r="B94" s="60">
        <v>465</v>
      </c>
      <c r="C94" s="60" t="s">
        <v>79</v>
      </c>
      <c r="D94" s="60">
        <v>4</v>
      </c>
      <c r="E94" s="60">
        <v>-0.2</v>
      </c>
      <c r="F94" s="60">
        <v>0.4</v>
      </c>
    </row>
    <row r="95" spans="1:6">
      <c r="A95" s="61">
        <v>30773</v>
      </c>
      <c r="B95" s="60">
        <v>473</v>
      </c>
      <c r="C95" s="60" t="s">
        <v>79</v>
      </c>
      <c r="D95" s="60">
        <v>4.9000000000000004</v>
      </c>
      <c r="E95" s="60">
        <v>1.5</v>
      </c>
      <c r="F95" s="60">
        <v>1.7</v>
      </c>
    </row>
    <row r="96" spans="1:6">
      <c r="A96" s="61">
        <v>30803</v>
      </c>
      <c r="B96" s="60">
        <v>477</v>
      </c>
      <c r="C96" s="60" t="s">
        <v>79</v>
      </c>
      <c r="D96" s="60">
        <v>5.3</v>
      </c>
      <c r="E96" s="60">
        <v>3</v>
      </c>
      <c r="F96" s="60">
        <v>0.8</v>
      </c>
    </row>
    <row r="97" spans="1:6">
      <c r="A97" s="61">
        <v>30834</v>
      </c>
      <c r="B97" s="60">
        <v>477</v>
      </c>
      <c r="C97" s="60" t="s">
        <v>79</v>
      </c>
      <c r="D97" s="60">
        <v>0.8</v>
      </c>
      <c r="E97" s="60">
        <v>2.6</v>
      </c>
      <c r="F97" s="60">
        <v>0</v>
      </c>
    </row>
    <row r="98" spans="1:6">
      <c r="A98" s="61">
        <v>30864</v>
      </c>
      <c r="B98" s="60">
        <v>480</v>
      </c>
      <c r="C98" s="60" t="s">
        <v>79</v>
      </c>
      <c r="D98" s="60">
        <v>1.9</v>
      </c>
      <c r="E98" s="60">
        <v>1.5</v>
      </c>
      <c r="F98" s="60">
        <v>0.6</v>
      </c>
    </row>
    <row r="99" spans="1:6">
      <c r="A99" s="61">
        <v>30895</v>
      </c>
      <c r="B99" s="60">
        <v>480</v>
      </c>
      <c r="C99" s="60" t="s">
        <v>79</v>
      </c>
      <c r="D99" s="60">
        <v>1.9</v>
      </c>
      <c r="E99" s="60">
        <v>0.6</v>
      </c>
      <c r="F99" s="60">
        <v>0</v>
      </c>
    </row>
    <row r="100" spans="1:6">
      <c r="A100" s="61">
        <v>30926</v>
      </c>
      <c r="B100" s="60">
        <v>480</v>
      </c>
      <c r="C100" s="60" t="s">
        <v>79</v>
      </c>
      <c r="D100" s="60">
        <v>1.9</v>
      </c>
      <c r="E100" s="60">
        <v>0.6</v>
      </c>
      <c r="F100" s="60">
        <v>0</v>
      </c>
    </row>
    <row r="101" spans="1:6">
      <c r="A101" s="61">
        <v>30956</v>
      </c>
      <c r="B101" s="60">
        <v>487</v>
      </c>
      <c r="C101" s="60" t="s">
        <v>79</v>
      </c>
      <c r="D101" s="60">
        <v>3.4</v>
      </c>
      <c r="E101" s="60">
        <v>1.5</v>
      </c>
      <c r="F101" s="60">
        <v>1.5</v>
      </c>
    </row>
    <row r="102" spans="1:6">
      <c r="A102" s="61">
        <v>30987</v>
      </c>
      <c r="B102" s="60">
        <v>487</v>
      </c>
      <c r="C102" s="60" t="s">
        <v>79</v>
      </c>
      <c r="D102" s="60">
        <v>3.8</v>
      </c>
      <c r="E102" s="60">
        <v>1.5</v>
      </c>
      <c r="F102" s="60">
        <v>0</v>
      </c>
    </row>
    <row r="103" spans="1:6">
      <c r="A103" s="61">
        <v>31017</v>
      </c>
      <c r="B103" s="60">
        <v>487</v>
      </c>
      <c r="C103" s="60" t="s">
        <v>79</v>
      </c>
      <c r="D103" s="60">
        <v>4.5</v>
      </c>
      <c r="E103" s="60">
        <v>1.5</v>
      </c>
      <c r="F103" s="60">
        <v>0</v>
      </c>
    </row>
    <row r="104" spans="1:6">
      <c r="A104" s="61">
        <v>31048</v>
      </c>
      <c r="B104" s="60">
        <v>487</v>
      </c>
      <c r="C104" s="60" t="s">
        <v>79</v>
      </c>
      <c r="D104" s="60">
        <v>4.5</v>
      </c>
      <c r="E104" s="60">
        <v>0</v>
      </c>
      <c r="F104" s="60">
        <v>0</v>
      </c>
    </row>
    <row r="105" spans="1:6">
      <c r="A105" s="61">
        <v>31079</v>
      </c>
      <c r="B105" s="60">
        <v>487</v>
      </c>
      <c r="C105" s="60" t="s">
        <v>79</v>
      </c>
      <c r="D105" s="60">
        <v>5.2</v>
      </c>
      <c r="E105" s="60">
        <v>0</v>
      </c>
      <c r="F105" s="60">
        <v>0</v>
      </c>
    </row>
    <row r="106" spans="1:6">
      <c r="A106" s="61">
        <v>31107</v>
      </c>
      <c r="B106" s="60">
        <v>488</v>
      </c>
      <c r="C106" s="60" t="s">
        <v>79</v>
      </c>
      <c r="D106" s="60">
        <v>4.9000000000000004</v>
      </c>
      <c r="E106" s="60">
        <v>0.2</v>
      </c>
      <c r="F106" s="60">
        <v>0.2</v>
      </c>
    </row>
    <row r="107" spans="1:6">
      <c r="A107" s="61">
        <v>31138</v>
      </c>
      <c r="B107" s="60">
        <v>511</v>
      </c>
      <c r="C107" s="60" t="s">
        <v>79</v>
      </c>
      <c r="D107" s="60">
        <v>8</v>
      </c>
      <c r="E107" s="60">
        <v>4.9000000000000004</v>
      </c>
      <c r="F107" s="60">
        <v>4.7</v>
      </c>
    </row>
    <row r="108" spans="1:6">
      <c r="A108" s="61">
        <v>31168</v>
      </c>
      <c r="B108" s="60">
        <v>511</v>
      </c>
      <c r="C108" s="60" t="s">
        <v>79</v>
      </c>
      <c r="D108" s="60">
        <v>7.1</v>
      </c>
      <c r="E108" s="60">
        <v>4.9000000000000004</v>
      </c>
      <c r="F108" s="60">
        <v>0</v>
      </c>
    </row>
    <row r="109" spans="1:6">
      <c r="A109" s="61">
        <v>31199</v>
      </c>
      <c r="B109" s="60">
        <v>511</v>
      </c>
      <c r="C109" s="60" t="s">
        <v>79</v>
      </c>
      <c r="D109" s="60">
        <v>7.1</v>
      </c>
      <c r="E109" s="60">
        <v>4.7</v>
      </c>
      <c r="F109" s="60">
        <v>0</v>
      </c>
    </row>
    <row r="110" spans="1:6">
      <c r="A110" s="61">
        <v>31229</v>
      </c>
      <c r="B110" s="60">
        <v>511</v>
      </c>
      <c r="C110" s="60" t="s">
        <v>79</v>
      </c>
      <c r="D110" s="60">
        <v>6.5</v>
      </c>
      <c r="E110" s="60">
        <v>0</v>
      </c>
      <c r="F110" s="60">
        <v>0</v>
      </c>
    </row>
    <row r="111" spans="1:6">
      <c r="A111" s="61">
        <v>31260</v>
      </c>
      <c r="B111" s="60">
        <v>511</v>
      </c>
      <c r="C111" s="60" t="s">
        <v>79</v>
      </c>
      <c r="D111" s="60">
        <v>6.5</v>
      </c>
      <c r="E111" s="60">
        <v>0</v>
      </c>
      <c r="F111" s="60">
        <v>0</v>
      </c>
    </row>
    <row r="112" spans="1:6">
      <c r="A112" s="61">
        <v>31291</v>
      </c>
      <c r="B112" s="60">
        <v>511</v>
      </c>
      <c r="C112" s="60" t="s">
        <v>79</v>
      </c>
      <c r="D112" s="60">
        <v>6.5</v>
      </c>
      <c r="E112" s="60">
        <v>0</v>
      </c>
      <c r="F112" s="60">
        <v>0</v>
      </c>
    </row>
    <row r="113" spans="1:6">
      <c r="A113" s="61">
        <v>31321</v>
      </c>
      <c r="B113" s="60">
        <v>511</v>
      </c>
      <c r="C113" s="60" t="s">
        <v>79</v>
      </c>
      <c r="D113" s="60">
        <v>4.9000000000000004</v>
      </c>
      <c r="E113" s="60">
        <v>0</v>
      </c>
      <c r="F113" s="60">
        <v>0</v>
      </c>
    </row>
    <row r="114" spans="1:6">
      <c r="A114" s="61">
        <v>31352</v>
      </c>
      <c r="B114" s="60">
        <v>511</v>
      </c>
      <c r="C114" s="60" t="s">
        <v>79</v>
      </c>
      <c r="D114" s="60">
        <v>4.9000000000000004</v>
      </c>
      <c r="E114" s="60">
        <v>0</v>
      </c>
      <c r="F114" s="60">
        <v>0</v>
      </c>
    </row>
    <row r="115" spans="1:6">
      <c r="A115" s="61">
        <v>31382</v>
      </c>
      <c r="B115" s="60">
        <v>511</v>
      </c>
      <c r="C115" s="60" t="s">
        <v>79</v>
      </c>
      <c r="D115" s="60">
        <v>4.9000000000000004</v>
      </c>
      <c r="E115" s="60">
        <v>0</v>
      </c>
      <c r="F115" s="60">
        <v>0</v>
      </c>
    </row>
    <row r="116" spans="1:6">
      <c r="A116" s="61">
        <v>31413</v>
      </c>
      <c r="B116" s="60">
        <v>519</v>
      </c>
      <c r="C116" s="60" t="s">
        <v>79</v>
      </c>
      <c r="D116" s="60">
        <v>6.6</v>
      </c>
      <c r="E116" s="60">
        <v>1.6</v>
      </c>
      <c r="F116" s="60">
        <v>1.6</v>
      </c>
    </row>
    <row r="117" spans="1:6">
      <c r="A117" s="61">
        <v>31444</v>
      </c>
      <c r="B117" s="60">
        <v>519</v>
      </c>
      <c r="C117" s="60" t="s">
        <v>79</v>
      </c>
      <c r="D117" s="60">
        <v>6.6</v>
      </c>
      <c r="E117" s="60">
        <v>1.6</v>
      </c>
      <c r="F117" s="60">
        <v>0</v>
      </c>
    </row>
    <row r="118" spans="1:6">
      <c r="A118" s="61">
        <v>31472</v>
      </c>
      <c r="B118" s="60">
        <v>519</v>
      </c>
      <c r="C118" s="60" t="s">
        <v>79</v>
      </c>
      <c r="D118" s="60">
        <v>6.4</v>
      </c>
      <c r="E118" s="60">
        <v>1.6</v>
      </c>
      <c r="F118" s="60">
        <v>0</v>
      </c>
    </row>
    <row r="119" spans="1:6">
      <c r="A119" s="61">
        <v>31503</v>
      </c>
      <c r="B119" s="60">
        <v>528</v>
      </c>
      <c r="C119" s="60" t="s">
        <v>79</v>
      </c>
      <c r="D119" s="60">
        <v>3.3</v>
      </c>
      <c r="E119" s="60">
        <v>1.7</v>
      </c>
      <c r="F119" s="60">
        <v>1.7</v>
      </c>
    </row>
    <row r="120" spans="1:6">
      <c r="A120" s="61">
        <v>31533</v>
      </c>
      <c r="B120" s="60">
        <v>528</v>
      </c>
      <c r="C120" s="60" t="s">
        <v>79</v>
      </c>
      <c r="D120" s="60">
        <v>3.3</v>
      </c>
      <c r="E120" s="60">
        <v>1.7</v>
      </c>
      <c r="F120" s="60">
        <v>0</v>
      </c>
    </row>
    <row r="121" spans="1:6">
      <c r="A121" s="61">
        <v>31564</v>
      </c>
      <c r="B121" s="60">
        <v>528</v>
      </c>
      <c r="C121" s="60" t="s">
        <v>79</v>
      </c>
      <c r="D121" s="60">
        <v>3.3</v>
      </c>
      <c r="E121" s="60">
        <v>1.7</v>
      </c>
      <c r="F121" s="60">
        <v>0</v>
      </c>
    </row>
    <row r="122" spans="1:6">
      <c r="A122" s="61">
        <v>31594</v>
      </c>
      <c r="B122" s="60">
        <v>528</v>
      </c>
      <c r="C122" s="60" t="s">
        <v>79</v>
      </c>
      <c r="D122" s="60">
        <v>3.3</v>
      </c>
      <c r="E122" s="60">
        <v>0</v>
      </c>
      <c r="F122" s="60">
        <v>0</v>
      </c>
    </row>
    <row r="123" spans="1:6">
      <c r="A123" s="61">
        <v>31625</v>
      </c>
      <c r="B123" s="60">
        <v>528</v>
      </c>
      <c r="C123" s="60" t="s">
        <v>79</v>
      </c>
      <c r="D123" s="60">
        <v>3.3</v>
      </c>
      <c r="E123" s="60">
        <v>0</v>
      </c>
      <c r="F123" s="60">
        <v>0</v>
      </c>
    </row>
    <row r="124" spans="1:6">
      <c r="A124" s="61">
        <v>31656</v>
      </c>
      <c r="B124" s="60">
        <v>528</v>
      </c>
      <c r="C124" s="60" t="s">
        <v>79</v>
      </c>
      <c r="D124" s="60">
        <v>3.3</v>
      </c>
      <c r="E124" s="60">
        <v>0</v>
      </c>
      <c r="F124" s="60">
        <v>0</v>
      </c>
    </row>
    <row r="125" spans="1:6">
      <c r="A125" s="61">
        <v>31686</v>
      </c>
      <c r="B125" s="60">
        <v>528</v>
      </c>
      <c r="C125" s="60" t="s">
        <v>79</v>
      </c>
      <c r="D125" s="60">
        <v>3.3</v>
      </c>
      <c r="E125" s="60">
        <v>0</v>
      </c>
      <c r="F125" s="60">
        <v>0</v>
      </c>
    </row>
    <row r="126" spans="1:6">
      <c r="A126" s="61">
        <v>31717</v>
      </c>
      <c r="B126" s="60">
        <v>528</v>
      </c>
      <c r="C126" s="60" t="s">
        <v>79</v>
      </c>
      <c r="D126" s="60">
        <v>3.3</v>
      </c>
      <c r="E126" s="60">
        <v>0</v>
      </c>
      <c r="F126" s="60">
        <v>0</v>
      </c>
    </row>
    <row r="127" spans="1:6">
      <c r="A127" s="61">
        <v>31747</v>
      </c>
      <c r="B127" s="60">
        <v>528</v>
      </c>
      <c r="C127" s="60" t="s">
        <v>79</v>
      </c>
      <c r="D127" s="60">
        <v>3.3</v>
      </c>
      <c r="E127" s="60">
        <v>0</v>
      </c>
      <c r="F127" s="60">
        <v>0</v>
      </c>
    </row>
    <row r="128" spans="1:6">
      <c r="A128" s="61">
        <v>31778</v>
      </c>
      <c r="B128" s="60">
        <v>528</v>
      </c>
      <c r="C128" s="60" t="s">
        <v>79</v>
      </c>
      <c r="D128" s="60">
        <v>1.7</v>
      </c>
      <c r="E128" s="60">
        <v>0</v>
      </c>
      <c r="F128" s="60">
        <v>0</v>
      </c>
    </row>
    <row r="129" spans="1:6">
      <c r="A129" s="61">
        <v>31809</v>
      </c>
      <c r="B129" s="60">
        <v>528</v>
      </c>
      <c r="C129" s="60" t="s">
        <v>79</v>
      </c>
      <c r="D129" s="60">
        <v>1.7</v>
      </c>
      <c r="E129" s="60">
        <v>0</v>
      </c>
      <c r="F129" s="60">
        <v>0</v>
      </c>
    </row>
    <row r="130" spans="1:6">
      <c r="A130" s="61">
        <v>31837</v>
      </c>
      <c r="B130" s="60">
        <v>529</v>
      </c>
      <c r="C130" s="60" t="s">
        <v>79</v>
      </c>
      <c r="D130" s="60">
        <v>1.9</v>
      </c>
      <c r="E130" s="60">
        <v>0.2</v>
      </c>
      <c r="F130" s="60">
        <v>0.2</v>
      </c>
    </row>
    <row r="131" spans="1:6">
      <c r="A131" s="61">
        <v>31868</v>
      </c>
      <c r="B131" s="60">
        <v>535</v>
      </c>
      <c r="C131" s="60" t="s">
        <v>79</v>
      </c>
      <c r="D131" s="60">
        <v>1.3</v>
      </c>
      <c r="E131" s="60">
        <v>1.3</v>
      </c>
      <c r="F131" s="60">
        <v>1.1000000000000001</v>
      </c>
    </row>
    <row r="132" spans="1:6">
      <c r="A132" s="61">
        <v>31898</v>
      </c>
      <c r="B132" s="60">
        <v>535</v>
      </c>
      <c r="C132" s="60" t="s">
        <v>79</v>
      </c>
      <c r="D132" s="60">
        <v>1.3</v>
      </c>
      <c r="E132" s="60">
        <v>1.3</v>
      </c>
      <c r="F132" s="60">
        <v>0</v>
      </c>
    </row>
    <row r="133" spans="1:6">
      <c r="A133" s="61">
        <v>31929</v>
      </c>
      <c r="B133" s="60">
        <v>535</v>
      </c>
      <c r="C133" s="60" t="s">
        <v>79</v>
      </c>
      <c r="D133" s="60">
        <v>1.3</v>
      </c>
      <c r="E133" s="60">
        <v>1.1000000000000001</v>
      </c>
      <c r="F133" s="60">
        <v>0</v>
      </c>
    </row>
    <row r="134" spans="1:6">
      <c r="A134" s="61">
        <v>31959</v>
      </c>
      <c r="B134" s="60">
        <v>535</v>
      </c>
      <c r="C134" s="60" t="s">
        <v>79</v>
      </c>
      <c r="D134" s="60">
        <v>1.3</v>
      </c>
      <c r="E134" s="60">
        <v>0</v>
      </c>
      <c r="F134" s="60">
        <v>0</v>
      </c>
    </row>
    <row r="135" spans="1:6">
      <c r="A135" s="61">
        <v>31990</v>
      </c>
      <c r="B135" s="60">
        <v>535</v>
      </c>
      <c r="C135" s="60" t="s">
        <v>79</v>
      </c>
      <c r="D135" s="60">
        <v>1.3</v>
      </c>
      <c r="E135" s="60">
        <v>0</v>
      </c>
      <c r="F135" s="60">
        <v>0</v>
      </c>
    </row>
    <row r="136" spans="1:6">
      <c r="A136" s="61">
        <v>32021</v>
      </c>
      <c r="B136" s="60">
        <v>535</v>
      </c>
      <c r="C136" s="60" t="s">
        <v>79</v>
      </c>
      <c r="D136" s="60">
        <v>1.3</v>
      </c>
      <c r="E136" s="60">
        <v>0</v>
      </c>
      <c r="F136" s="60">
        <v>0</v>
      </c>
    </row>
    <row r="137" spans="1:6">
      <c r="A137" s="61">
        <v>32051</v>
      </c>
      <c r="B137" s="60">
        <v>535</v>
      </c>
      <c r="C137" s="60" t="s">
        <v>79</v>
      </c>
      <c r="D137" s="60">
        <v>1.3</v>
      </c>
      <c r="E137" s="60">
        <v>0</v>
      </c>
      <c r="F137" s="60">
        <v>0</v>
      </c>
    </row>
    <row r="138" spans="1:6">
      <c r="A138" s="61">
        <v>32082</v>
      </c>
      <c r="B138" s="60">
        <v>535</v>
      </c>
      <c r="C138" s="60" t="s">
        <v>79</v>
      </c>
      <c r="D138" s="60">
        <v>1.3</v>
      </c>
      <c r="E138" s="60">
        <v>0</v>
      </c>
      <c r="F138" s="60">
        <v>0</v>
      </c>
    </row>
    <row r="139" spans="1:6">
      <c r="A139" s="61">
        <v>32112</v>
      </c>
      <c r="B139" s="60">
        <v>535</v>
      </c>
      <c r="C139" s="60" t="s">
        <v>79</v>
      </c>
      <c r="D139" s="60">
        <v>1.3</v>
      </c>
      <c r="E139" s="60">
        <v>0</v>
      </c>
      <c r="F139" s="60">
        <v>0</v>
      </c>
    </row>
    <row r="140" spans="1:6">
      <c r="A140" s="61">
        <v>32143</v>
      </c>
      <c r="B140" s="60">
        <v>548</v>
      </c>
      <c r="C140" s="60" t="s">
        <v>79</v>
      </c>
      <c r="D140" s="60">
        <v>3.8</v>
      </c>
      <c r="E140" s="60">
        <v>2.4</v>
      </c>
      <c r="F140" s="60">
        <v>2.4</v>
      </c>
    </row>
    <row r="141" spans="1:6">
      <c r="A141" s="61">
        <v>32174</v>
      </c>
      <c r="B141" s="60">
        <v>549</v>
      </c>
      <c r="C141" s="60" t="s">
        <v>79</v>
      </c>
      <c r="D141" s="60">
        <v>4</v>
      </c>
      <c r="E141" s="60">
        <v>2.6</v>
      </c>
      <c r="F141" s="60">
        <v>0.2</v>
      </c>
    </row>
    <row r="142" spans="1:6">
      <c r="A142" s="61">
        <v>32203</v>
      </c>
      <c r="B142" s="60">
        <v>549</v>
      </c>
      <c r="C142" s="60" t="s">
        <v>79</v>
      </c>
      <c r="D142" s="60">
        <v>3.8</v>
      </c>
      <c r="E142" s="60">
        <v>2.6</v>
      </c>
      <c r="F142" s="60">
        <v>0</v>
      </c>
    </row>
    <row r="143" spans="1:6">
      <c r="A143" s="61">
        <v>32234</v>
      </c>
      <c r="B143" s="60">
        <v>555</v>
      </c>
      <c r="C143" s="60" t="s">
        <v>79</v>
      </c>
      <c r="D143" s="60">
        <v>3.7</v>
      </c>
      <c r="E143" s="60">
        <v>1.3</v>
      </c>
      <c r="F143" s="60">
        <v>1.1000000000000001</v>
      </c>
    </row>
    <row r="144" spans="1:6">
      <c r="A144" s="61">
        <v>32264</v>
      </c>
      <c r="B144" s="60">
        <v>555</v>
      </c>
      <c r="C144" s="60" t="s">
        <v>79</v>
      </c>
      <c r="D144" s="60">
        <v>3.7</v>
      </c>
      <c r="E144" s="60">
        <v>1.1000000000000001</v>
      </c>
      <c r="F144" s="60">
        <v>0</v>
      </c>
    </row>
    <row r="145" spans="1:6">
      <c r="A145" s="61">
        <v>32295</v>
      </c>
      <c r="B145" s="60">
        <v>555</v>
      </c>
      <c r="C145" s="60" t="s">
        <v>79</v>
      </c>
      <c r="D145" s="60">
        <v>3.7</v>
      </c>
      <c r="E145" s="60">
        <v>1.1000000000000001</v>
      </c>
      <c r="F145" s="60">
        <v>0</v>
      </c>
    </row>
    <row r="146" spans="1:6">
      <c r="A146" s="61">
        <v>32325</v>
      </c>
      <c r="B146" s="60">
        <v>555</v>
      </c>
      <c r="C146" s="60" t="s">
        <v>79</v>
      </c>
      <c r="D146" s="60">
        <v>3.7</v>
      </c>
      <c r="E146" s="60">
        <v>0</v>
      </c>
      <c r="F146" s="60">
        <v>0</v>
      </c>
    </row>
    <row r="147" spans="1:6">
      <c r="A147" s="61">
        <v>32356</v>
      </c>
      <c r="B147" s="60">
        <v>555</v>
      </c>
      <c r="C147" s="60" t="s">
        <v>79</v>
      </c>
      <c r="D147" s="60">
        <v>3.7</v>
      </c>
      <c r="E147" s="60">
        <v>0</v>
      </c>
      <c r="F147" s="60">
        <v>0</v>
      </c>
    </row>
    <row r="148" spans="1:6">
      <c r="A148" s="61">
        <v>32387</v>
      </c>
      <c r="B148" s="60">
        <v>555</v>
      </c>
      <c r="C148" s="60" t="s">
        <v>79</v>
      </c>
      <c r="D148" s="60">
        <v>3.7</v>
      </c>
      <c r="E148" s="60">
        <v>0</v>
      </c>
      <c r="F148" s="60">
        <v>0</v>
      </c>
    </row>
    <row r="149" spans="1:6">
      <c r="A149" s="61">
        <v>32417</v>
      </c>
      <c r="B149" s="60">
        <v>555</v>
      </c>
      <c r="C149" s="60" t="s">
        <v>79</v>
      </c>
      <c r="D149" s="60">
        <v>3.7</v>
      </c>
      <c r="E149" s="60">
        <v>0</v>
      </c>
      <c r="F149" s="60">
        <v>0</v>
      </c>
    </row>
    <row r="150" spans="1:6">
      <c r="A150" s="61">
        <v>32448</v>
      </c>
      <c r="B150" s="60">
        <v>555</v>
      </c>
      <c r="C150" s="60" t="s">
        <v>79</v>
      </c>
      <c r="D150" s="60">
        <v>3.7</v>
      </c>
      <c r="E150" s="60">
        <v>0</v>
      </c>
      <c r="F150" s="60">
        <v>0</v>
      </c>
    </row>
    <row r="151" spans="1:6">
      <c r="A151" s="61">
        <v>32478</v>
      </c>
      <c r="B151" s="60">
        <v>555</v>
      </c>
      <c r="C151" s="60" t="s">
        <v>79</v>
      </c>
      <c r="D151" s="60">
        <v>3.7</v>
      </c>
      <c r="E151" s="60">
        <v>0</v>
      </c>
      <c r="F151" s="60">
        <v>0</v>
      </c>
    </row>
    <row r="152" spans="1:6">
      <c r="A152" s="61">
        <v>32509</v>
      </c>
      <c r="B152" s="60">
        <v>555</v>
      </c>
      <c r="C152" s="60" t="s">
        <v>79</v>
      </c>
      <c r="D152" s="60">
        <v>1.3</v>
      </c>
      <c r="E152" s="60">
        <v>0</v>
      </c>
      <c r="F152" s="60">
        <v>0</v>
      </c>
    </row>
    <row r="153" spans="1:6">
      <c r="A153" s="61">
        <v>32540</v>
      </c>
      <c r="B153" s="60">
        <v>557</v>
      </c>
      <c r="C153" s="60" t="s">
        <v>79</v>
      </c>
      <c r="D153" s="60">
        <v>1.5</v>
      </c>
      <c r="E153" s="60">
        <v>0.4</v>
      </c>
      <c r="F153" s="60">
        <v>0.4</v>
      </c>
    </row>
    <row r="154" spans="1:6">
      <c r="A154" s="61">
        <v>32568</v>
      </c>
      <c r="B154" s="60">
        <v>570</v>
      </c>
      <c r="C154" s="60" t="s">
        <v>79</v>
      </c>
      <c r="D154" s="60">
        <v>3.8</v>
      </c>
      <c r="E154" s="60">
        <v>2.7</v>
      </c>
      <c r="F154" s="60">
        <v>2.2999999999999998</v>
      </c>
    </row>
    <row r="155" spans="1:6">
      <c r="A155" s="61">
        <v>32599</v>
      </c>
      <c r="B155" s="60">
        <v>578</v>
      </c>
      <c r="C155" s="60" t="s">
        <v>79</v>
      </c>
      <c r="D155" s="60">
        <v>4.0999999999999996</v>
      </c>
      <c r="E155" s="60">
        <v>4.0999999999999996</v>
      </c>
      <c r="F155" s="60">
        <v>1.4</v>
      </c>
    </row>
    <row r="156" spans="1:6">
      <c r="A156" s="61">
        <v>32629</v>
      </c>
      <c r="B156" s="60">
        <v>578</v>
      </c>
      <c r="C156" s="60" t="s">
        <v>79</v>
      </c>
      <c r="D156" s="60">
        <v>4.0999999999999996</v>
      </c>
      <c r="E156" s="60">
        <v>3.8</v>
      </c>
      <c r="F156" s="60">
        <v>0</v>
      </c>
    </row>
    <row r="157" spans="1:6">
      <c r="A157" s="61">
        <v>32660</v>
      </c>
      <c r="B157" s="60">
        <v>591</v>
      </c>
      <c r="C157" s="60" t="s">
        <v>79</v>
      </c>
      <c r="D157" s="60">
        <v>6.5</v>
      </c>
      <c r="E157" s="60">
        <v>3.7</v>
      </c>
      <c r="F157" s="60">
        <v>2.2000000000000002</v>
      </c>
    </row>
    <row r="158" spans="1:6">
      <c r="A158" s="61">
        <v>32690</v>
      </c>
      <c r="B158" s="60">
        <v>592</v>
      </c>
      <c r="C158" s="60" t="s">
        <v>79</v>
      </c>
      <c r="D158" s="60">
        <v>6.7</v>
      </c>
      <c r="E158" s="60">
        <v>2.4</v>
      </c>
      <c r="F158" s="60">
        <v>0.2</v>
      </c>
    </row>
    <row r="159" spans="1:6">
      <c r="A159" s="61">
        <v>32721</v>
      </c>
      <c r="B159" s="60">
        <v>592</v>
      </c>
      <c r="C159" s="60" t="s">
        <v>79</v>
      </c>
      <c r="D159" s="60">
        <v>6.7</v>
      </c>
      <c r="E159" s="60">
        <v>2.4</v>
      </c>
      <c r="F159" s="60">
        <v>0</v>
      </c>
    </row>
    <row r="160" spans="1:6">
      <c r="A160" s="61">
        <v>32752</v>
      </c>
      <c r="B160" s="60">
        <v>592</v>
      </c>
      <c r="C160" s="60" t="s">
        <v>79</v>
      </c>
      <c r="D160" s="60">
        <v>6.7</v>
      </c>
      <c r="E160" s="60">
        <v>0.2</v>
      </c>
      <c r="F160" s="60">
        <v>0</v>
      </c>
    </row>
    <row r="161" spans="1:6">
      <c r="A161" s="61">
        <v>32782</v>
      </c>
      <c r="B161" s="60">
        <v>592</v>
      </c>
      <c r="C161" s="60" t="s">
        <v>79</v>
      </c>
      <c r="D161" s="60">
        <v>6.7</v>
      </c>
      <c r="E161" s="60">
        <v>0</v>
      </c>
      <c r="F161" s="60">
        <v>0</v>
      </c>
    </row>
    <row r="162" spans="1:6">
      <c r="A162" s="61">
        <v>32813</v>
      </c>
      <c r="B162" s="60">
        <v>592</v>
      </c>
      <c r="C162" s="60" t="s">
        <v>79</v>
      </c>
      <c r="D162" s="60">
        <v>6.7</v>
      </c>
      <c r="E162" s="60">
        <v>0</v>
      </c>
      <c r="F162" s="60">
        <v>0</v>
      </c>
    </row>
    <row r="163" spans="1:6">
      <c r="A163" s="61">
        <v>32843</v>
      </c>
      <c r="B163" s="60">
        <v>592</v>
      </c>
      <c r="C163" s="60" t="s">
        <v>79</v>
      </c>
      <c r="D163" s="60">
        <v>6.7</v>
      </c>
      <c r="E163" s="60">
        <v>0</v>
      </c>
      <c r="F163" s="60">
        <v>0</v>
      </c>
    </row>
    <row r="164" spans="1:6">
      <c r="A164" s="61">
        <v>32874</v>
      </c>
      <c r="B164" s="60">
        <v>594</v>
      </c>
      <c r="C164" s="60" t="s">
        <v>79</v>
      </c>
      <c r="D164" s="60">
        <v>7</v>
      </c>
      <c r="E164" s="60">
        <v>0.3</v>
      </c>
      <c r="F164" s="60">
        <v>0.3</v>
      </c>
    </row>
    <row r="165" spans="1:6">
      <c r="A165" s="61">
        <v>32905</v>
      </c>
      <c r="B165" s="60">
        <v>594</v>
      </c>
      <c r="C165" s="60" t="s">
        <v>79</v>
      </c>
      <c r="D165" s="60">
        <v>6.6</v>
      </c>
      <c r="E165" s="60">
        <v>0.3</v>
      </c>
      <c r="F165" s="60">
        <v>0</v>
      </c>
    </row>
    <row r="166" spans="1:6">
      <c r="A166" s="61">
        <v>32933</v>
      </c>
      <c r="B166" s="60">
        <v>595</v>
      </c>
      <c r="C166" s="60" t="s">
        <v>79</v>
      </c>
      <c r="D166" s="60">
        <v>4.4000000000000004</v>
      </c>
      <c r="E166" s="60">
        <v>0.5</v>
      </c>
      <c r="F166" s="60">
        <v>0.2</v>
      </c>
    </row>
    <row r="167" spans="1:6">
      <c r="A167" s="61">
        <v>32964</v>
      </c>
      <c r="B167" s="60">
        <v>603</v>
      </c>
      <c r="C167" s="60" t="s">
        <v>79</v>
      </c>
      <c r="D167" s="60">
        <v>4.3</v>
      </c>
      <c r="E167" s="60">
        <v>1.5</v>
      </c>
      <c r="F167" s="60">
        <v>1.3</v>
      </c>
    </row>
    <row r="168" spans="1:6">
      <c r="A168" s="61">
        <v>32994</v>
      </c>
      <c r="B168" s="60">
        <v>603</v>
      </c>
      <c r="C168" s="60" t="s">
        <v>79</v>
      </c>
      <c r="D168" s="60">
        <v>4.3</v>
      </c>
      <c r="E168" s="60">
        <v>1.5</v>
      </c>
      <c r="F168" s="60">
        <v>0</v>
      </c>
    </row>
    <row r="169" spans="1:6">
      <c r="A169" s="61">
        <v>33025</v>
      </c>
      <c r="B169" s="60">
        <v>603</v>
      </c>
      <c r="C169" s="60" t="s">
        <v>79</v>
      </c>
      <c r="D169" s="60">
        <v>2</v>
      </c>
      <c r="E169" s="60">
        <v>1.3</v>
      </c>
      <c r="F169" s="60">
        <v>0</v>
      </c>
    </row>
    <row r="170" spans="1:6">
      <c r="A170" s="61">
        <v>33055</v>
      </c>
      <c r="B170" s="60">
        <v>618</v>
      </c>
      <c r="C170" s="60" t="s">
        <v>79</v>
      </c>
      <c r="D170" s="60">
        <v>4.4000000000000004</v>
      </c>
      <c r="E170" s="60">
        <v>2.5</v>
      </c>
      <c r="F170" s="60">
        <v>2.5</v>
      </c>
    </row>
    <row r="171" spans="1:6">
      <c r="A171" s="61">
        <v>33086</v>
      </c>
      <c r="B171" s="60">
        <v>618</v>
      </c>
      <c r="C171" s="60" t="s">
        <v>79</v>
      </c>
      <c r="D171" s="60">
        <v>4.4000000000000004</v>
      </c>
      <c r="E171" s="60">
        <v>2.5</v>
      </c>
      <c r="F171" s="60">
        <v>0</v>
      </c>
    </row>
    <row r="172" spans="1:6">
      <c r="A172" s="61">
        <v>33117</v>
      </c>
      <c r="B172" s="60">
        <v>618</v>
      </c>
      <c r="C172" s="60" t="s">
        <v>79</v>
      </c>
      <c r="D172" s="60">
        <v>4.4000000000000004</v>
      </c>
      <c r="E172" s="60">
        <v>2.5</v>
      </c>
      <c r="F172" s="60">
        <v>0</v>
      </c>
    </row>
    <row r="173" spans="1:6">
      <c r="A173" s="61">
        <v>33147</v>
      </c>
      <c r="B173" s="60">
        <v>618</v>
      </c>
      <c r="C173" s="60" t="s">
        <v>79</v>
      </c>
      <c r="D173" s="60">
        <v>4.4000000000000004</v>
      </c>
      <c r="E173" s="60">
        <v>0</v>
      </c>
      <c r="F173" s="60">
        <v>0</v>
      </c>
    </row>
    <row r="174" spans="1:6">
      <c r="A174" s="61">
        <v>33178</v>
      </c>
      <c r="B174" s="60">
        <v>618</v>
      </c>
      <c r="C174" s="60" t="s">
        <v>79</v>
      </c>
      <c r="D174" s="60">
        <v>4.4000000000000004</v>
      </c>
      <c r="E174" s="60">
        <v>0</v>
      </c>
      <c r="F174" s="60">
        <v>0</v>
      </c>
    </row>
    <row r="175" spans="1:6">
      <c r="A175" s="61">
        <v>33208</v>
      </c>
      <c r="B175" s="60">
        <v>618</v>
      </c>
      <c r="C175" s="60" t="s">
        <v>79</v>
      </c>
      <c r="D175" s="60">
        <v>4.4000000000000004</v>
      </c>
      <c r="E175" s="60">
        <v>0</v>
      </c>
      <c r="F175" s="60">
        <v>0</v>
      </c>
    </row>
    <row r="176" spans="1:6">
      <c r="A176" s="61">
        <v>33239</v>
      </c>
      <c r="B176" s="60">
        <v>618</v>
      </c>
      <c r="C176" s="60" t="s">
        <v>79</v>
      </c>
      <c r="D176" s="60">
        <v>4</v>
      </c>
      <c r="E176" s="60">
        <v>0</v>
      </c>
      <c r="F176" s="60">
        <v>0</v>
      </c>
    </row>
    <row r="177" spans="1:6">
      <c r="A177" s="61">
        <v>33270</v>
      </c>
      <c r="B177" s="60">
        <v>618</v>
      </c>
      <c r="C177" s="60" t="s">
        <v>79</v>
      </c>
      <c r="D177" s="60">
        <v>4</v>
      </c>
      <c r="E177" s="60">
        <v>0</v>
      </c>
      <c r="F177" s="60">
        <v>0</v>
      </c>
    </row>
    <row r="178" spans="1:6">
      <c r="A178" s="61">
        <v>33298</v>
      </c>
      <c r="B178" s="60">
        <v>618</v>
      </c>
      <c r="C178" s="60" t="s">
        <v>79</v>
      </c>
      <c r="D178" s="60">
        <v>3.9</v>
      </c>
      <c r="E178" s="60">
        <v>0</v>
      </c>
      <c r="F178" s="60">
        <v>0</v>
      </c>
    </row>
    <row r="179" spans="1:6">
      <c r="A179" s="61">
        <v>33329</v>
      </c>
      <c r="B179" s="60">
        <v>618</v>
      </c>
      <c r="C179" s="60" t="s">
        <v>79</v>
      </c>
      <c r="D179" s="60">
        <v>2.5</v>
      </c>
      <c r="E179" s="60">
        <v>0</v>
      </c>
      <c r="F179" s="60">
        <v>0</v>
      </c>
    </row>
    <row r="180" spans="1:6">
      <c r="A180" s="61">
        <v>33359</v>
      </c>
      <c r="B180" s="60">
        <v>618</v>
      </c>
      <c r="C180" s="60" t="s">
        <v>79</v>
      </c>
      <c r="D180" s="60">
        <v>2.5</v>
      </c>
      <c r="E180" s="60">
        <v>0</v>
      </c>
      <c r="F180" s="60">
        <v>0</v>
      </c>
    </row>
    <row r="181" spans="1:6">
      <c r="A181" s="61">
        <v>33390</v>
      </c>
      <c r="B181" s="60">
        <v>618</v>
      </c>
      <c r="C181" s="60" t="s">
        <v>79</v>
      </c>
      <c r="D181" s="60">
        <v>2.5</v>
      </c>
      <c r="E181" s="60">
        <v>0</v>
      </c>
      <c r="F181" s="60">
        <v>0</v>
      </c>
    </row>
    <row r="182" spans="1:6">
      <c r="A182" s="61">
        <v>33420</v>
      </c>
      <c r="B182" s="60">
        <v>618</v>
      </c>
      <c r="C182" s="60" t="s">
        <v>79</v>
      </c>
      <c r="D182" s="60">
        <v>0</v>
      </c>
      <c r="E182" s="60">
        <v>0</v>
      </c>
      <c r="F182" s="60">
        <v>0</v>
      </c>
    </row>
    <row r="183" spans="1:6">
      <c r="A183" s="61">
        <v>33451</v>
      </c>
      <c r="B183" s="60">
        <v>618</v>
      </c>
      <c r="C183" s="60" t="s">
        <v>79</v>
      </c>
      <c r="D183" s="60">
        <v>0</v>
      </c>
      <c r="E183" s="60">
        <v>0</v>
      </c>
      <c r="F183" s="60">
        <v>0</v>
      </c>
    </row>
    <row r="184" spans="1:6">
      <c r="A184" s="61">
        <v>33482</v>
      </c>
      <c r="B184" s="60">
        <v>612</v>
      </c>
      <c r="C184" s="60" t="s">
        <v>79</v>
      </c>
      <c r="D184" s="60">
        <v>-1</v>
      </c>
      <c r="E184" s="60">
        <v>-1</v>
      </c>
      <c r="F184" s="60">
        <v>-1</v>
      </c>
    </row>
    <row r="185" spans="1:6">
      <c r="A185" s="61">
        <v>33512</v>
      </c>
      <c r="B185" s="60">
        <v>612</v>
      </c>
      <c r="C185" s="60" t="s">
        <v>79</v>
      </c>
      <c r="D185" s="60">
        <v>-1</v>
      </c>
      <c r="E185" s="60">
        <v>-1</v>
      </c>
      <c r="F185" s="60">
        <v>0</v>
      </c>
    </row>
    <row r="186" spans="1:6">
      <c r="A186" s="61">
        <v>33543</v>
      </c>
      <c r="B186" s="60">
        <v>612</v>
      </c>
      <c r="C186" s="60" t="s">
        <v>79</v>
      </c>
      <c r="D186" s="60">
        <v>-1</v>
      </c>
      <c r="E186" s="60">
        <v>-1</v>
      </c>
      <c r="F186" s="60">
        <v>0</v>
      </c>
    </row>
    <row r="187" spans="1:6">
      <c r="A187" s="61">
        <v>33573</v>
      </c>
      <c r="B187" s="60">
        <v>612</v>
      </c>
      <c r="C187" s="60" t="s">
        <v>79</v>
      </c>
      <c r="D187" s="60">
        <v>-1</v>
      </c>
      <c r="E187" s="60">
        <v>0</v>
      </c>
      <c r="F187" s="60">
        <v>0</v>
      </c>
    </row>
    <row r="188" spans="1:6">
      <c r="A188" s="61">
        <v>33604</v>
      </c>
      <c r="B188" s="60">
        <v>612</v>
      </c>
      <c r="C188" s="60" t="s">
        <v>79</v>
      </c>
      <c r="D188" s="60">
        <v>-1</v>
      </c>
      <c r="E188" s="60">
        <v>0</v>
      </c>
      <c r="F188" s="60">
        <v>0</v>
      </c>
    </row>
    <row r="189" spans="1:6">
      <c r="A189" s="61">
        <v>33635</v>
      </c>
      <c r="B189" s="60">
        <v>612</v>
      </c>
      <c r="C189" s="60" t="s">
        <v>79</v>
      </c>
      <c r="D189" s="60">
        <v>-1</v>
      </c>
      <c r="E189" s="60">
        <v>0</v>
      </c>
      <c r="F189" s="60">
        <v>0</v>
      </c>
    </row>
    <row r="190" spans="1:6">
      <c r="A190" s="61">
        <v>33664</v>
      </c>
      <c r="B190" s="60">
        <v>620</v>
      </c>
      <c r="C190" s="60" t="s">
        <v>79</v>
      </c>
      <c r="D190" s="60">
        <v>0.3</v>
      </c>
      <c r="E190" s="60">
        <v>1.3</v>
      </c>
      <c r="F190" s="60">
        <v>1.3</v>
      </c>
    </row>
    <row r="191" spans="1:6">
      <c r="A191" s="61">
        <v>33695</v>
      </c>
      <c r="B191" s="60">
        <v>620</v>
      </c>
      <c r="C191" s="60" t="s">
        <v>79</v>
      </c>
      <c r="D191" s="60">
        <v>0.3</v>
      </c>
      <c r="E191" s="60">
        <v>1.3</v>
      </c>
      <c r="F191" s="60">
        <v>0</v>
      </c>
    </row>
    <row r="192" spans="1:6">
      <c r="A192" s="61">
        <v>33725</v>
      </c>
      <c r="B192" s="60">
        <v>620</v>
      </c>
      <c r="C192" s="60" t="s">
        <v>79</v>
      </c>
      <c r="D192" s="60">
        <v>0.3</v>
      </c>
      <c r="E192" s="60">
        <v>1.3</v>
      </c>
      <c r="F192" s="60">
        <v>0</v>
      </c>
    </row>
    <row r="193" spans="1:6">
      <c r="A193" s="61">
        <v>33756</v>
      </c>
      <c r="B193" s="60">
        <v>620</v>
      </c>
      <c r="C193" s="60" t="s">
        <v>79</v>
      </c>
      <c r="D193" s="60">
        <v>0.3</v>
      </c>
      <c r="E193" s="60">
        <v>0</v>
      </c>
      <c r="F193" s="60">
        <v>0</v>
      </c>
    </row>
    <row r="194" spans="1:6">
      <c r="A194" s="61">
        <v>33786</v>
      </c>
      <c r="B194" s="60">
        <v>620</v>
      </c>
      <c r="C194" s="60" t="s">
        <v>79</v>
      </c>
      <c r="D194" s="60">
        <v>0.3</v>
      </c>
      <c r="E194" s="60">
        <v>0</v>
      </c>
      <c r="F194" s="60">
        <v>0</v>
      </c>
    </row>
    <row r="195" spans="1:6">
      <c r="A195" s="61">
        <v>33817</v>
      </c>
      <c r="B195" s="60">
        <v>620</v>
      </c>
      <c r="C195" s="60" t="s">
        <v>79</v>
      </c>
      <c r="D195" s="60">
        <v>0.3</v>
      </c>
      <c r="E195" s="60">
        <v>0</v>
      </c>
      <c r="F195" s="60">
        <v>0</v>
      </c>
    </row>
    <row r="196" spans="1:6">
      <c r="A196" s="61">
        <v>33848</v>
      </c>
      <c r="B196" s="60">
        <v>620</v>
      </c>
      <c r="C196" s="60" t="s">
        <v>79</v>
      </c>
      <c r="D196" s="60">
        <v>1.3</v>
      </c>
      <c r="E196" s="60">
        <v>0</v>
      </c>
      <c r="F196" s="60">
        <v>0</v>
      </c>
    </row>
    <row r="197" spans="1:6">
      <c r="A197" s="61">
        <v>33878</v>
      </c>
      <c r="B197" s="60">
        <v>620</v>
      </c>
      <c r="C197" s="60" t="s">
        <v>79</v>
      </c>
      <c r="D197" s="60">
        <v>1.3</v>
      </c>
      <c r="E197" s="60">
        <v>0</v>
      </c>
      <c r="F197" s="60">
        <v>0</v>
      </c>
    </row>
    <row r="198" spans="1:6">
      <c r="A198" s="61">
        <v>33909</v>
      </c>
      <c r="B198" s="60">
        <v>620</v>
      </c>
      <c r="C198" s="60" t="s">
        <v>79</v>
      </c>
      <c r="D198" s="60">
        <v>1.3</v>
      </c>
      <c r="E198" s="60">
        <v>0</v>
      </c>
      <c r="F198" s="60">
        <v>0</v>
      </c>
    </row>
    <row r="199" spans="1:6">
      <c r="A199" s="61">
        <v>33939</v>
      </c>
      <c r="B199" s="60">
        <v>620</v>
      </c>
      <c r="C199" s="60" t="s">
        <v>79</v>
      </c>
      <c r="D199" s="60">
        <v>1.3</v>
      </c>
      <c r="E199" s="60">
        <v>0</v>
      </c>
      <c r="F199" s="60">
        <v>0</v>
      </c>
    </row>
    <row r="200" spans="1:6">
      <c r="A200" s="61">
        <v>33970</v>
      </c>
      <c r="B200" s="60">
        <v>620</v>
      </c>
      <c r="C200" s="60" t="s">
        <v>79</v>
      </c>
      <c r="D200" s="60">
        <v>1.3</v>
      </c>
      <c r="E200" s="60">
        <v>0</v>
      </c>
      <c r="F200" s="60">
        <v>0</v>
      </c>
    </row>
    <row r="201" spans="1:6">
      <c r="A201" s="61">
        <v>34001</v>
      </c>
      <c r="B201" s="60">
        <v>634</v>
      </c>
      <c r="C201" s="60" t="s">
        <v>79</v>
      </c>
      <c r="D201" s="60">
        <v>3.6</v>
      </c>
      <c r="E201" s="60">
        <v>2.2999999999999998</v>
      </c>
      <c r="F201" s="60">
        <v>2.2999999999999998</v>
      </c>
    </row>
    <row r="202" spans="1:6">
      <c r="A202" s="61">
        <v>34029</v>
      </c>
      <c r="B202" s="60">
        <v>634</v>
      </c>
      <c r="C202" s="60" t="s">
        <v>79</v>
      </c>
      <c r="D202" s="60">
        <v>2.2999999999999998</v>
      </c>
      <c r="E202" s="60">
        <v>2.2999999999999998</v>
      </c>
      <c r="F202" s="60">
        <v>0</v>
      </c>
    </row>
    <row r="203" spans="1:6">
      <c r="A203" s="61">
        <v>34060</v>
      </c>
      <c r="B203" s="60">
        <v>651</v>
      </c>
      <c r="C203" s="60" t="s">
        <v>79</v>
      </c>
      <c r="D203" s="60">
        <v>5</v>
      </c>
      <c r="E203" s="60">
        <v>5</v>
      </c>
      <c r="F203" s="60">
        <v>2.7</v>
      </c>
    </row>
    <row r="204" spans="1:6">
      <c r="A204" s="61">
        <v>34090</v>
      </c>
      <c r="B204" s="60">
        <v>651</v>
      </c>
      <c r="C204" s="60" t="s">
        <v>79</v>
      </c>
      <c r="D204" s="60">
        <v>5</v>
      </c>
      <c r="E204" s="60">
        <v>2.7</v>
      </c>
      <c r="F204" s="60">
        <v>0</v>
      </c>
    </row>
    <row r="205" spans="1:6">
      <c r="A205" s="61">
        <v>34121</v>
      </c>
      <c r="B205" s="60">
        <v>651</v>
      </c>
      <c r="C205" s="60" t="s">
        <v>79</v>
      </c>
      <c r="D205" s="60">
        <v>5</v>
      </c>
      <c r="E205" s="60">
        <v>2.7</v>
      </c>
      <c r="F205" s="60">
        <v>0</v>
      </c>
    </row>
    <row r="206" spans="1:6">
      <c r="A206" s="61">
        <v>34151</v>
      </c>
      <c r="B206" s="60">
        <v>667</v>
      </c>
      <c r="C206" s="60" t="s">
        <v>79</v>
      </c>
      <c r="D206" s="60">
        <v>7.6</v>
      </c>
      <c r="E206" s="60">
        <v>2.5</v>
      </c>
      <c r="F206" s="60">
        <v>2.5</v>
      </c>
    </row>
    <row r="207" spans="1:6">
      <c r="A207" s="61">
        <v>34182</v>
      </c>
      <c r="B207" s="60">
        <v>667</v>
      </c>
      <c r="C207" s="60" t="s">
        <v>79</v>
      </c>
      <c r="D207" s="60">
        <v>7.6</v>
      </c>
      <c r="E207" s="60">
        <v>2.5</v>
      </c>
      <c r="F207" s="60">
        <v>0</v>
      </c>
    </row>
    <row r="208" spans="1:6">
      <c r="A208" s="61">
        <v>34213</v>
      </c>
      <c r="B208" s="60">
        <v>684</v>
      </c>
      <c r="C208" s="60" t="s">
        <v>79</v>
      </c>
      <c r="D208" s="60">
        <v>10.3</v>
      </c>
      <c r="E208" s="60">
        <v>5.0999999999999996</v>
      </c>
      <c r="F208" s="60">
        <v>2.5</v>
      </c>
    </row>
    <row r="209" spans="1:6">
      <c r="A209" s="61">
        <v>34243</v>
      </c>
      <c r="B209" s="60">
        <v>684</v>
      </c>
      <c r="C209" s="60" t="s">
        <v>79</v>
      </c>
      <c r="D209" s="60">
        <v>10.3</v>
      </c>
      <c r="E209" s="60">
        <v>2.5</v>
      </c>
      <c r="F209" s="60">
        <v>0</v>
      </c>
    </row>
    <row r="210" spans="1:6">
      <c r="A210" s="61">
        <v>34274</v>
      </c>
      <c r="B210" s="60">
        <v>684</v>
      </c>
      <c r="C210" s="60" t="s">
        <v>79</v>
      </c>
      <c r="D210" s="60">
        <v>10.3</v>
      </c>
      <c r="E210" s="60">
        <v>2.5</v>
      </c>
      <c r="F210" s="60">
        <v>0</v>
      </c>
    </row>
    <row r="211" spans="1:6">
      <c r="A211" s="61">
        <v>34304</v>
      </c>
      <c r="B211" s="60">
        <v>684</v>
      </c>
      <c r="C211" s="60" t="s">
        <v>79</v>
      </c>
      <c r="D211" s="60">
        <v>10.3</v>
      </c>
      <c r="E211" s="60">
        <v>0</v>
      </c>
      <c r="F211" s="60">
        <v>0</v>
      </c>
    </row>
    <row r="212" spans="1:6">
      <c r="A212" s="61">
        <v>34335</v>
      </c>
      <c r="B212" s="60">
        <v>701</v>
      </c>
      <c r="C212" s="60" t="s">
        <v>79</v>
      </c>
      <c r="D212" s="60">
        <v>13.1</v>
      </c>
      <c r="E212" s="60">
        <v>2.5</v>
      </c>
      <c r="F212" s="60">
        <v>2.5</v>
      </c>
    </row>
    <row r="213" spans="1:6">
      <c r="A213" s="61">
        <v>34366</v>
      </c>
      <c r="B213" s="60">
        <v>701</v>
      </c>
      <c r="C213" s="60" t="s">
        <v>79</v>
      </c>
      <c r="D213" s="60">
        <v>10.6</v>
      </c>
      <c r="E213" s="60">
        <v>2.5</v>
      </c>
      <c r="F213" s="60">
        <v>0</v>
      </c>
    </row>
    <row r="214" spans="1:6">
      <c r="A214" s="61">
        <v>34394</v>
      </c>
      <c r="B214" s="60">
        <v>710</v>
      </c>
      <c r="C214" s="60" t="s">
        <v>79</v>
      </c>
      <c r="D214" s="60">
        <v>12</v>
      </c>
      <c r="E214" s="60">
        <v>3.8</v>
      </c>
      <c r="F214" s="60">
        <v>1.3</v>
      </c>
    </row>
    <row r="215" spans="1:6">
      <c r="A215" s="61">
        <v>34425</v>
      </c>
      <c r="B215" s="60">
        <v>710</v>
      </c>
      <c r="C215" s="60" t="s">
        <v>79</v>
      </c>
      <c r="D215" s="60">
        <v>9.1</v>
      </c>
      <c r="E215" s="60">
        <v>1.3</v>
      </c>
      <c r="F215" s="60">
        <v>0</v>
      </c>
    </row>
    <row r="216" spans="1:6">
      <c r="A216" s="61">
        <v>34455</v>
      </c>
      <c r="B216" s="60">
        <v>710</v>
      </c>
      <c r="C216" s="60" t="s">
        <v>79</v>
      </c>
      <c r="D216" s="60">
        <v>9.1</v>
      </c>
      <c r="E216" s="60">
        <v>1.3</v>
      </c>
      <c r="F216" s="60">
        <v>0</v>
      </c>
    </row>
    <row r="217" spans="1:6">
      <c r="A217" s="61">
        <v>34486</v>
      </c>
      <c r="B217" s="60">
        <v>710</v>
      </c>
      <c r="C217" s="60" t="s">
        <v>79</v>
      </c>
      <c r="D217" s="60">
        <v>9.1</v>
      </c>
      <c r="E217" s="60">
        <v>0</v>
      </c>
      <c r="F217" s="60">
        <v>0</v>
      </c>
    </row>
    <row r="218" spans="1:6">
      <c r="A218" s="61">
        <v>34516</v>
      </c>
      <c r="B218" s="60">
        <v>710</v>
      </c>
      <c r="C218" s="60" t="s">
        <v>79</v>
      </c>
      <c r="D218" s="60">
        <v>6.4</v>
      </c>
      <c r="E218" s="60">
        <v>0</v>
      </c>
      <c r="F218" s="60">
        <v>0</v>
      </c>
    </row>
    <row r="219" spans="1:6">
      <c r="A219" s="61">
        <v>34547</v>
      </c>
      <c r="B219" s="60">
        <v>710</v>
      </c>
      <c r="C219" s="60" t="s">
        <v>79</v>
      </c>
      <c r="D219" s="60">
        <v>6.4</v>
      </c>
      <c r="E219" s="60">
        <v>0</v>
      </c>
      <c r="F219" s="60">
        <v>0</v>
      </c>
    </row>
    <row r="220" spans="1:6">
      <c r="A220" s="61">
        <v>34578</v>
      </c>
      <c r="B220" s="60">
        <v>710</v>
      </c>
      <c r="C220" s="60" t="s">
        <v>79</v>
      </c>
      <c r="D220" s="60">
        <v>3.8</v>
      </c>
      <c r="E220" s="60">
        <v>0</v>
      </c>
      <c r="F220" s="60">
        <v>0</v>
      </c>
    </row>
    <row r="221" spans="1:6">
      <c r="A221" s="61">
        <v>34608</v>
      </c>
      <c r="B221" s="60">
        <v>730</v>
      </c>
      <c r="C221" s="60" t="s">
        <v>79</v>
      </c>
      <c r="D221" s="60">
        <v>6.7</v>
      </c>
      <c r="E221" s="60">
        <v>2.8</v>
      </c>
      <c r="F221" s="60">
        <v>2.8</v>
      </c>
    </row>
    <row r="222" spans="1:6">
      <c r="A222" s="61">
        <v>34639</v>
      </c>
      <c r="B222" s="60">
        <v>730</v>
      </c>
      <c r="C222" s="60" t="s">
        <v>79</v>
      </c>
      <c r="D222" s="60">
        <v>6.7</v>
      </c>
      <c r="E222" s="60">
        <v>2.8</v>
      </c>
      <c r="F222" s="60">
        <v>0</v>
      </c>
    </row>
    <row r="223" spans="1:6">
      <c r="A223" s="61">
        <v>34669</v>
      </c>
      <c r="B223" s="60">
        <v>756</v>
      </c>
      <c r="C223" s="60" t="s">
        <v>79</v>
      </c>
      <c r="D223" s="60">
        <v>10.5</v>
      </c>
      <c r="E223" s="60">
        <v>6.5</v>
      </c>
      <c r="F223" s="60">
        <v>3.6</v>
      </c>
    </row>
    <row r="224" spans="1:6">
      <c r="A224" s="61">
        <v>34700</v>
      </c>
      <c r="B224" s="60">
        <v>749</v>
      </c>
      <c r="C224" s="60" t="s">
        <v>79</v>
      </c>
      <c r="D224" s="60">
        <v>6.8</v>
      </c>
      <c r="E224" s="60">
        <v>2.6</v>
      </c>
      <c r="F224" s="60">
        <v>-0.9</v>
      </c>
    </row>
    <row r="225" spans="1:6">
      <c r="A225" s="61">
        <v>34731</v>
      </c>
      <c r="B225" s="60">
        <v>749</v>
      </c>
      <c r="C225" s="60" t="s">
        <v>79</v>
      </c>
      <c r="D225" s="60">
        <v>6.8</v>
      </c>
      <c r="E225" s="60">
        <v>2.6</v>
      </c>
      <c r="F225" s="60">
        <v>0</v>
      </c>
    </row>
    <row r="226" spans="1:6">
      <c r="A226" s="61">
        <v>34759</v>
      </c>
      <c r="B226" s="60">
        <v>749</v>
      </c>
      <c r="C226" s="60" t="s">
        <v>79</v>
      </c>
      <c r="D226" s="60">
        <v>5.5</v>
      </c>
      <c r="E226" s="60">
        <v>-0.9</v>
      </c>
      <c r="F226" s="60">
        <v>0</v>
      </c>
    </row>
    <row r="227" spans="1:6">
      <c r="A227" s="61">
        <v>34790</v>
      </c>
      <c r="B227" s="60">
        <v>759</v>
      </c>
      <c r="C227" s="60" t="s">
        <v>79</v>
      </c>
      <c r="D227" s="60">
        <v>6.9</v>
      </c>
      <c r="E227" s="60">
        <v>1.3</v>
      </c>
      <c r="F227" s="60">
        <v>1.3</v>
      </c>
    </row>
    <row r="228" spans="1:6">
      <c r="A228" s="61">
        <v>34820</v>
      </c>
      <c r="B228" s="60">
        <v>759</v>
      </c>
      <c r="C228" s="60" t="s">
        <v>79</v>
      </c>
      <c r="D228" s="60">
        <v>6.9</v>
      </c>
      <c r="E228" s="60">
        <v>1.3</v>
      </c>
      <c r="F228" s="60">
        <v>0</v>
      </c>
    </row>
    <row r="229" spans="1:6">
      <c r="A229" s="61">
        <v>34851</v>
      </c>
      <c r="B229" s="60">
        <v>763</v>
      </c>
      <c r="C229" s="60" t="s">
        <v>79</v>
      </c>
      <c r="D229" s="60">
        <v>7.5</v>
      </c>
      <c r="E229" s="60">
        <v>1.9</v>
      </c>
      <c r="F229" s="60">
        <v>0.5</v>
      </c>
    </row>
    <row r="230" spans="1:6">
      <c r="A230" s="61">
        <v>34881</v>
      </c>
      <c r="B230" s="60">
        <v>763</v>
      </c>
      <c r="C230" s="60" t="s">
        <v>79</v>
      </c>
      <c r="D230" s="60">
        <v>7.5</v>
      </c>
      <c r="E230" s="60">
        <v>0.5</v>
      </c>
      <c r="F230" s="60">
        <v>0</v>
      </c>
    </row>
    <row r="231" spans="1:6">
      <c r="A231" s="61">
        <v>34912</v>
      </c>
      <c r="B231" s="60">
        <v>763</v>
      </c>
      <c r="C231" s="60" t="s">
        <v>79</v>
      </c>
      <c r="D231" s="60">
        <v>7.5</v>
      </c>
      <c r="E231" s="60">
        <v>0.5</v>
      </c>
      <c r="F231" s="60">
        <v>0</v>
      </c>
    </row>
    <row r="232" spans="1:6">
      <c r="A232" s="61">
        <v>34943</v>
      </c>
      <c r="B232" s="60">
        <v>782</v>
      </c>
      <c r="C232" s="60" t="s">
        <v>79</v>
      </c>
      <c r="D232" s="60">
        <v>10.1</v>
      </c>
      <c r="E232" s="60">
        <v>2.5</v>
      </c>
      <c r="F232" s="60">
        <v>2.5</v>
      </c>
    </row>
    <row r="233" spans="1:6">
      <c r="A233" s="61">
        <v>34973</v>
      </c>
      <c r="B233" s="60">
        <v>786</v>
      </c>
      <c r="C233" s="60" t="s">
        <v>79</v>
      </c>
      <c r="D233" s="60">
        <v>7.7</v>
      </c>
      <c r="E233" s="60">
        <v>3</v>
      </c>
      <c r="F233" s="60">
        <v>0.5</v>
      </c>
    </row>
    <row r="234" spans="1:6">
      <c r="A234" s="61">
        <v>35004</v>
      </c>
      <c r="B234" s="60">
        <v>786</v>
      </c>
      <c r="C234" s="60" t="s">
        <v>79</v>
      </c>
      <c r="D234" s="60">
        <v>7.7</v>
      </c>
      <c r="E234" s="60">
        <v>3</v>
      </c>
      <c r="F234" s="60">
        <v>0</v>
      </c>
    </row>
    <row r="235" spans="1:6">
      <c r="A235" s="61">
        <v>35034</v>
      </c>
      <c r="B235" s="60">
        <v>771</v>
      </c>
      <c r="C235" s="60" t="s">
        <v>79</v>
      </c>
      <c r="D235" s="60">
        <v>2</v>
      </c>
      <c r="E235" s="60">
        <v>-1.4</v>
      </c>
      <c r="F235" s="60">
        <v>-1.9</v>
      </c>
    </row>
    <row r="236" spans="1:6">
      <c r="A236" s="61">
        <v>35065</v>
      </c>
      <c r="B236" s="60">
        <v>790</v>
      </c>
      <c r="C236" s="60" t="s">
        <v>79</v>
      </c>
      <c r="D236" s="60">
        <v>5.5</v>
      </c>
      <c r="E236" s="60">
        <v>0.5</v>
      </c>
      <c r="F236" s="60">
        <v>2.5</v>
      </c>
    </row>
    <row r="237" spans="1:6">
      <c r="A237" s="61">
        <v>35096</v>
      </c>
      <c r="B237" s="60">
        <v>790</v>
      </c>
      <c r="C237" s="60" t="s">
        <v>79</v>
      </c>
      <c r="D237" s="60">
        <v>5.5</v>
      </c>
      <c r="E237" s="60">
        <v>0.5</v>
      </c>
      <c r="F237" s="60">
        <v>0</v>
      </c>
    </row>
    <row r="238" spans="1:6">
      <c r="A238" s="61">
        <v>35125</v>
      </c>
      <c r="B238" s="60">
        <v>821</v>
      </c>
      <c r="C238" s="60" t="s">
        <v>79</v>
      </c>
      <c r="D238" s="60">
        <v>9.6</v>
      </c>
      <c r="E238" s="60">
        <v>6.5</v>
      </c>
      <c r="F238" s="60">
        <v>3.9</v>
      </c>
    </row>
    <row r="239" spans="1:6">
      <c r="A239" s="61">
        <v>35156</v>
      </c>
      <c r="B239" s="60">
        <v>821</v>
      </c>
      <c r="C239" s="60" t="s">
        <v>79</v>
      </c>
      <c r="D239" s="60">
        <v>8.1999999999999993</v>
      </c>
      <c r="E239" s="60">
        <v>3.9</v>
      </c>
      <c r="F239" s="60">
        <v>0</v>
      </c>
    </row>
    <row r="240" spans="1:6">
      <c r="A240" s="61">
        <v>35186</v>
      </c>
      <c r="B240" s="60">
        <v>793</v>
      </c>
      <c r="C240" s="60" t="s">
        <v>79</v>
      </c>
      <c r="D240" s="60">
        <v>4.5</v>
      </c>
      <c r="E240" s="60">
        <v>0.4</v>
      </c>
      <c r="F240" s="60">
        <v>-3.4</v>
      </c>
    </row>
    <row r="241" spans="1:6">
      <c r="A241" s="61">
        <v>35217</v>
      </c>
      <c r="B241" s="60">
        <v>778</v>
      </c>
      <c r="C241" s="60" t="s">
        <v>79</v>
      </c>
      <c r="D241" s="60">
        <v>2</v>
      </c>
      <c r="E241" s="60">
        <v>-5.2</v>
      </c>
      <c r="F241" s="60">
        <v>-1.9</v>
      </c>
    </row>
    <row r="242" spans="1:6">
      <c r="A242" s="61">
        <v>35247</v>
      </c>
      <c r="B242" s="60">
        <v>778</v>
      </c>
      <c r="C242" s="60" t="s">
        <v>79</v>
      </c>
      <c r="D242" s="60">
        <v>2</v>
      </c>
      <c r="E242" s="60">
        <v>-5.2</v>
      </c>
      <c r="F242" s="60">
        <v>0</v>
      </c>
    </row>
    <row r="243" spans="1:6">
      <c r="A243" s="61">
        <v>35278</v>
      </c>
      <c r="B243" s="60">
        <v>772</v>
      </c>
      <c r="C243" s="60" t="s">
        <v>79</v>
      </c>
      <c r="D243" s="60">
        <v>1.2</v>
      </c>
      <c r="E243" s="60">
        <v>-2.6</v>
      </c>
      <c r="F243" s="60">
        <v>-0.8</v>
      </c>
    </row>
    <row r="244" spans="1:6">
      <c r="A244" s="61">
        <v>35309</v>
      </c>
      <c r="B244" s="60">
        <v>768</v>
      </c>
      <c r="C244" s="60" t="s">
        <v>79</v>
      </c>
      <c r="D244" s="60">
        <v>-1.8</v>
      </c>
      <c r="E244" s="60">
        <v>-1.3</v>
      </c>
      <c r="F244" s="60">
        <v>-0.5</v>
      </c>
    </row>
    <row r="245" spans="1:6">
      <c r="A245" s="61">
        <v>35339</v>
      </c>
      <c r="B245" s="60">
        <v>771</v>
      </c>
      <c r="C245" s="60" t="s">
        <v>79</v>
      </c>
      <c r="D245" s="60">
        <v>-1.9</v>
      </c>
      <c r="E245" s="60">
        <v>-0.9</v>
      </c>
      <c r="F245" s="60">
        <v>0.4</v>
      </c>
    </row>
    <row r="246" spans="1:6">
      <c r="A246" s="61">
        <v>35370</v>
      </c>
      <c r="B246" s="60">
        <v>771</v>
      </c>
      <c r="C246" s="60" t="s">
        <v>79</v>
      </c>
      <c r="D246" s="60">
        <v>-1.9</v>
      </c>
      <c r="E246" s="60">
        <v>-0.1</v>
      </c>
      <c r="F246" s="60">
        <v>0</v>
      </c>
    </row>
    <row r="247" spans="1:6">
      <c r="A247" s="61">
        <v>35400</v>
      </c>
      <c r="B247" s="60">
        <v>771</v>
      </c>
      <c r="C247" s="60" t="s">
        <v>79</v>
      </c>
      <c r="D247" s="60">
        <v>0</v>
      </c>
      <c r="E247" s="60">
        <v>0.4</v>
      </c>
      <c r="F247" s="60">
        <v>0</v>
      </c>
    </row>
    <row r="248" spans="1:6">
      <c r="A248" s="61">
        <v>35431</v>
      </c>
      <c r="B248" s="60">
        <v>787</v>
      </c>
      <c r="C248" s="60" t="s">
        <v>79</v>
      </c>
      <c r="D248" s="60">
        <v>-0.4</v>
      </c>
      <c r="E248" s="60">
        <v>2.1</v>
      </c>
      <c r="F248" s="60">
        <v>2.1</v>
      </c>
    </row>
    <row r="249" spans="1:6">
      <c r="A249" s="61">
        <v>35462</v>
      </c>
      <c r="B249" s="60">
        <v>787</v>
      </c>
      <c r="C249" s="60" t="s">
        <v>79</v>
      </c>
      <c r="D249" s="60">
        <v>-0.4</v>
      </c>
      <c r="E249" s="60">
        <v>2.1</v>
      </c>
      <c r="F249" s="60">
        <v>0</v>
      </c>
    </row>
    <row r="250" spans="1:6">
      <c r="A250" s="61">
        <v>35490</v>
      </c>
      <c r="B250" s="60">
        <v>787</v>
      </c>
      <c r="C250" s="60" t="s">
        <v>79</v>
      </c>
      <c r="D250" s="60">
        <v>-4.0999999999999996</v>
      </c>
      <c r="E250" s="60">
        <v>2.1</v>
      </c>
      <c r="F250" s="60">
        <v>0</v>
      </c>
    </row>
    <row r="251" spans="1:6">
      <c r="A251" s="61">
        <v>35521</v>
      </c>
      <c r="B251" s="60">
        <v>780</v>
      </c>
      <c r="C251" s="60" t="s">
        <v>79</v>
      </c>
      <c r="D251" s="60">
        <v>-5</v>
      </c>
      <c r="E251" s="60">
        <v>-0.9</v>
      </c>
      <c r="F251" s="60">
        <v>-0.9</v>
      </c>
    </row>
    <row r="252" spans="1:6">
      <c r="A252" s="61">
        <v>35551</v>
      </c>
      <c r="B252" s="60">
        <v>780</v>
      </c>
      <c r="C252" s="60" t="s">
        <v>79</v>
      </c>
      <c r="D252" s="60">
        <v>-1.6</v>
      </c>
      <c r="E252" s="60">
        <v>-0.9</v>
      </c>
      <c r="F252" s="60">
        <v>0</v>
      </c>
    </row>
    <row r="253" spans="1:6">
      <c r="A253" s="61">
        <v>35582</v>
      </c>
      <c r="B253" s="60">
        <v>781</v>
      </c>
      <c r="C253" s="60" t="s">
        <v>79</v>
      </c>
      <c r="D253" s="60">
        <v>0.4</v>
      </c>
      <c r="E253" s="60">
        <v>-0.8</v>
      </c>
      <c r="F253" s="60">
        <v>0.1</v>
      </c>
    </row>
    <row r="254" spans="1:6">
      <c r="A254" s="61">
        <v>35612</v>
      </c>
      <c r="B254" s="60">
        <v>787</v>
      </c>
      <c r="C254" s="60" t="s">
        <v>79</v>
      </c>
      <c r="D254" s="60">
        <v>1.2</v>
      </c>
      <c r="E254" s="60">
        <v>0.9</v>
      </c>
      <c r="F254" s="60">
        <v>0.8</v>
      </c>
    </row>
    <row r="255" spans="1:6">
      <c r="A255" s="61">
        <v>35643</v>
      </c>
      <c r="B255" s="60">
        <v>793</v>
      </c>
      <c r="C255" s="60" t="s">
        <v>79</v>
      </c>
      <c r="D255" s="60">
        <v>2.7</v>
      </c>
      <c r="E255" s="60">
        <v>1.7</v>
      </c>
      <c r="F255" s="60">
        <v>0.8</v>
      </c>
    </row>
    <row r="256" spans="1:6">
      <c r="A256" s="61">
        <v>35674</v>
      </c>
      <c r="B256" s="60">
        <v>793</v>
      </c>
      <c r="C256" s="60" t="s">
        <v>79</v>
      </c>
      <c r="D256" s="60">
        <v>3.3</v>
      </c>
      <c r="E256" s="60">
        <v>1.5</v>
      </c>
      <c r="F256" s="60">
        <v>0</v>
      </c>
    </row>
    <row r="257" spans="1:6">
      <c r="A257" s="61">
        <v>35704</v>
      </c>
      <c r="B257" s="60">
        <v>784</v>
      </c>
      <c r="C257" s="60" t="s">
        <v>79</v>
      </c>
      <c r="D257" s="60">
        <v>1.7</v>
      </c>
      <c r="E257" s="60">
        <v>-0.4</v>
      </c>
      <c r="F257" s="60">
        <v>-1.1000000000000001</v>
      </c>
    </row>
    <row r="258" spans="1:6">
      <c r="A258" s="61">
        <v>35735</v>
      </c>
      <c r="B258" s="60">
        <v>781</v>
      </c>
      <c r="C258" s="60" t="s">
        <v>79</v>
      </c>
      <c r="D258" s="60">
        <v>1.3</v>
      </c>
      <c r="E258" s="60">
        <v>-1.5</v>
      </c>
      <c r="F258" s="60">
        <v>-0.4</v>
      </c>
    </row>
    <row r="259" spans="1:6">
      <c r="A259" s="61">
        <v>35765</v>
      </c>
      <c r="B259" s="60">
        <v>786</v>
      </c>
      <c r="C259" s="60" t="s">
        <v>79</v>
      </c>
      <c r="D259" s="60">
        <v>1.9</v>
      </c>
      <c r="E259" s="60">
        <v>-0.9</v>
      </c>
      <c r="F259" s="60">
        <v>0.6</v>
      </c>
    </row>
    <row r="260" spans="1:6">
      <c r="A260" s="61">
        <v>35796</v>
      </c>
      <c r="B260" s="60">
        <v>796</v>
      </c>
      <c r="C260" s="60" t="s">
        <v>79</v>
      </c>
      <c r="D260" s="60">
        <v>1.1000000000000001</v>
      </c>
      <c r="E260" s="60">
        <v>1.5</v>
      </c>
      <c r="F260" s="60">
        <v>1.3</v>
      </c>
    </row>
    <row r="261" spans="1:6">
      <c r="A261" s="61">
        <v>35827</v>
      </c>
      <c r="B261" s="60">
        <v>796</v>
      </c>
      <c r="C261" s="60" t="s">
        <v>79</v>
      </c>
      <c r="D261" s="60">
        <v>1.1000000000000001</v>
      </c>
      <c r="E261" s="60">
        <v>1.9</v>
      </c>
      <c r="F261" s="60">
        <v>0</v>
      </c>
    </row>
    <row r="262" spans="1:6">
      <c r="A262" s="61">
        <v>35855</v>
      </c>
      <c r="B262" s="60">
        <v>796</v>
      </c>
      <c r="C262" s="60" t="s">
        <v>79</v>
      </c>
      <c r="D262" s="60">
        <v>1.1000000000000001</v>
      </c>
      <c r="E262" s="60">
        <v>1.3</v>
      </c>
      <c r="F262" s="60">
        <v>0</v>
      </c>
    </row>
    <row r="263" spans="1:6">
      <c r="A263" s="61">
        <v>35886</v>
      </c>
      <c r="B263" s="60">
        <v>786</v>
      </c>
      <c r="C263" s="60" t="s">
        <v>79</v>
      </c>
      <c r="D263" s="60">
        <v>0.8</v>
      </c>
      <c r="E263" s="60">
        <v>-1.3</v>
      </c>
      <c r="F263" s="60">
        <v>-1.3</v>
      </c>
    </row>
    <row r="264" spans="1:6">
      <c r="A264" s="61">
        <v>35916</v>
      </c>
      <c r="B264" s="60">
        <v>782</v>
      </c>
      <c r="C264" s="60" t="s">
        <v>79</v>
      </c>
      <c r="D264" s="60">
        <v>0.3</v>
      </c>
      <c r="E264" s="60">
        <v>-1.8</v>
      </c>
      <c r="F264" s="60">
        <v>-0.5</v>
      </c>
    </row>
    <row r="265" spans="1:6">
      <c r="A265" s="61">
        <v>35947</v>
      </c>
      <c r="B265" s="60">
        <v>779</v>
      </c>
      <c r="C265" s="60" t="s">
        <v>79</v>
      </c>
      <c r="D265" s="60">
        <v>-0.3</v>
      </c>
      <c r="E265" s="60">
        <v>-2.1</v>
      </c>
      <c r="F265" s="60">
        <v>-0.4</v>
      </c>
    </row>
    <row r="266" spans="1:6">
      <c r="A266" s="61">
        <v>35977</v>
      </c>
      <c r="B266" s="60">
        <v>755</v>
      </c>
      <c r="C266" s="60" t="s">
        <v>79</v>
      </c>
      <c r="D266" s="60">
        <v>-4.0999999999999996</v>
      </c>
      <c r="E266" s="60">
        <v>-3.9</v>
      </c>
      <c r="F266" s="60">
        <v>-3.1</v>
      </c>
    </row>
    <row r="267" spans="1:6">
      <c r="A267" s="61">
        <v>36008</v>
      </c>
      <c r="B267" s="60">
        <v>755</v>
      </c>
      <c r="C267" s="60" t="s">
        <v>79</v>
      </c>
      <c r="D267" s="60">
        <v>-4.8</v>
      </c>
      <c r="E267" s="60">
        <v>-3.5</v>
      </c>
      <c r="F267" s="60">
        <v>0</v>
      </c>
    </row>
    <row r="268" spans="1:6">
      <c r="A268" s="61">
        <v>36039</v>
      </c>
      <c r="B268" s="60">
        <v>754</v>
      </c>
      <c r="C268" s="60" t="s">
        <v>79</v>
      </c>
      <c r="D268" s="60">
        <v>-4.9000000000000004</v>
      </c>
      <c r="E268" s="60">
        <v>-3.2</v>
      </c>
      <c r="F268" s="60">
        <v>-0.1</v>
      </c>
    </row>
    <row r="269" spans="1:6">
      <c r="A269" s="61">
        <v>36069</v>
      </c>
      <c r="B269" s="60">
        <v>723</v>
      </c>
      <c r="C269" s="60" t="s">
        <v>79</v>
      </c>
      <c r="D269" s="60">
        <v>-7.8</v>
      </c>
      <c r="E269" s="60">
        <v>-4.2</v>
      </c>
      <c r="F269" s="60">
        <v>-4.0999999999999996</v>
      </c>
    </row>
    <row r="270" spans="1:6">
      <c r="A270" s="61">
        <v>36100</v>
      </c>
      <c r="B270" s="60">
        <v>717</v>
      </c>
      <c r="C270" s="60" t="s">
        <v>79</v>
      </c>
      <c r="D270" s="60">
        <v>-8.1999999999999993</v>
      </c>
      <c r="E270" s="60">
        <v>-5</v>
      </c>
      <c r="F270" s="60">
        <v>-0.8</v>
      </c>
    </row>
    <row r="271" spans="1:6">
      <c r="A271" s="61">
        <v>36130</v>
      </c>
      <c r="B271" s="60">
        <v>717</v>
      </c>
      <c r="C271" s="60" t="s">
        <v>79</v>
      </c>
      <c r="D271" s="60">
        <v>-8.8000000000000007</v>
      </c>
      <c r="E271" s="60">
        <v>-4.9000000000000004</v>
      </c>
      <c r="F271" s="60">
        <v>0</v>
      </c>
    </row>
    <row r="272" spans="1:6">
      <c r="A272" s="61">
        <v>36161</v>
      </c>
      <c r="B272" s="60">
        <v>685</v>
      </c>
      <c r="C272" s="60" t="s">
        <v>79</v>
      </c>
      <c r="D272" s="60">
        <v>-13.9</v>
      </c>
      <c r="E272" s="60">
        <v>-5.3</v>
      </c>
      <c r="F272" s="60">
        <v>-4.5</v>
      </c>
    </row>
    <row r="273" spans="1:6">
      <c r="A273" s="61">
        <v>36192</v>
      </c>
      <c r="B273" s="60">
        <v>685</v>
      </c>
      <c r="C273" s="60" t="s">
        <v>79</v>
      </c>
      <c r="D273" s="60">
        <v>-13.9</v>
      </c>
      <c r="E273" s="60">
        <v>-4.5</v>
      </c>
      <c r="F273" s="60">
        <v>0</v>
      </c>
    </row>
    <row r="274" spans="1:6">
      <c r="A274" s="61">
        <v>36220</v>
      </c>
      <c r="B274" s="60">
        <v>686</v>
      </c>
      <c r="C274" s="60" t="s">
        <v>79</v>
      </c>
      <c r="D274" s="60">
        <v>-13.8</v>
      </c>
      <c r="E274" s="60">
        <v>-4.3</v>
      </c>
      <c r="F274" s="60">
        <v>0.1</v>
      </c>
    </row>
    <row r="275" spans="1:6">
      <c r="A275" s="61">
        <v>36251</v>
      </c>
      <c r="B275" s="60">
        <v>672</v>
      </c>
      <c r="C275" s="60" t="s">
        <v>79</v>
      </c>
      <c r="D275" s="60">
        <v>-14.5</v>
      </c>
      <c r="E275" s="60">
        <v>-1.9</v>
      </c>
      <c r="F275" s="60">
        <v>-2</v>
      </c>
    </row>
    <row r="276" spans="1:6">
      <c r="A276" s="61">
        <v>36281</v>
      </c>
      <c r="B276" s="60">
        <v>672</v>
      </c>
      <c r="C276" s="60" t="s">
        <v>79</v>
      </c>
      <c r="D276" s="60">
        <v>-14.1</v>
      </c>
      <c r="E276" s="60">
        <v>-1.9</v>
      </c>
      <c r="F276" s="60">
        <v>0</v>
      </c>
    </row>
    <row r="277" spans="1:6">
      <c r="A277" s="61">
        <v>36312</v>
      </c>
      <c r="B277" s="60">
        <v>656</v>
      </c>
      <c r="C277" s="60" t="s">
        <v>79</v>
      </c>
      <c r="D277" s="60">
        <v>-15.8</v>
      </c>
      <c r="E277" s="60">
        <v>-4.4000000000000004</v>
      </c>
      <c r="F277" s="60">
        <v>-2.4</v>
      </c>
    </row>
    <row r="278" spans="1:6">
      <c r="A278" s="61">
        <v>36342</v>
      </c>
      <c r="B278" s="60">
        <v>655</v>
      </c>
      <c r="C278" s="60" t="s">
        <v>79</v>
      </c>
      <c r="D278" s="60">
        <v>-13.2</v>
      </c>
      <c r="E278" s="60">
        <v>-2.5</v>
      </c>
      <c r="F278" s="60">
        <v>-0.2</v>
      </c>
    </row>
    <row r="279" spans="1:6">
      <c r="A279" s="61">
        <v>36373</v>
      </c>
      <c r="B279" s="60">
        <v>655</v>
      </c>
      <c r="C279" s="60" t="s">
        <v>79</v>
      </c>
      <c r="D279" s="60">
        <v>-13.2</v>
      </c>
      <c r="E279" s="60">
        <v>-2.5</v>
      </c>
      <c r="F279" s="60">
        <v>0</v>
      </c>
    </row>
    <row r="280" spans="1:6">
      <c r="A280" s="61">
        <v>36404</v>
      </c>
      <c r="B280" s="60">
        <v>652</v>
      </c>
      <c r="C280" s="60" t="s">
        <v>79</v>
      </c>
      <c r="D280" s="60">
        <v>-13.5</v>
      </c>
      <c r="E280" s="60">
        <v>-0.6</v>
      </c>
      <c r="F280" s="60">
        <v>-0.5</v>
      </c>
    </row>
    <row r="281" spans="1:6">
      <c r="A281" s="61">
        <v>36434</v>
      </c>
      <c r="B281" s="60">
        <v>672</v>
      </c>
      <c r="C281" s="60" t="s">
        <v>79</v>
      </c>
      <c r="D281" s="60">
        <v>-7.1</v>
      </c>
      <c r="E281" s="60">
        <v>2.6</v>
      </c>
      <c r="F281" s="60">
        <v>3.1</v>
      </c>
    </row>
    <row r="282" spans="1:6">
      <c r="A282" s="61">
        <v>36465</v>
      </c>
      <c r="B282" s="60">
        <v>670</v>
      </c>
      <c r="C282" s="60" t="s">
        <v>79</v>
      </c>
      <c r="D282" s="60">
        <v>-6.6</v>
      </c>
      <c r="E282" s="60">
        <v>2.2999999999999998</v>
      </c>
      <c r="F282" s="60">
        <v>-0.3</v>
      </c>
    </row>
    <row r="283" spans="1:6">
      <c r="A283" s="61">
        <v>36495</v>
      </c>
      <c r="B283" s="60">
        <v>670</v>
      </c>
      <c r="C283" s="60" t="s">
        <v>79</v>
      </c>
      <c r="D283" s="60">
        <v>-6.6</v>
      </c>
      <c r="E283" s="60">
        <v>2.8</v>
      </c>
      <c r="F283" s="60">
        <v>0</v>
      </c>
    </row>
    <row r="284" spans="1:6">
      <c r="A284" s="61">
        <v>36526</v>
      </c>
      <c r="B284" s="60">
        <v>688</v>
      </c>
      <c r="C284" s="60" t="s">
        <v>79</v>
      </c>
      <c r="D284" s="60">
        <v>0.4</v>
      </c>
      <c r="E284" s="60">
        <v>2.4</v>
      </c>
      <c r="F284" s="60">
        <v>2.7</v>
      </c>
    </row>
    <row r="285" spans="1:6">
      <c r="A285" s="61">
        <v>36557</v>
      </c>
      <c r="B285" s="60">
        <v>693</v>
      </c>
      <c r="C285" s="60" t="s">
        <v>79</v>
      </c>
      <c r="D285" s="60">
        <v>1.2</v>
      </c>
      <c r="E285" s="60">
        <v>3.4</v>
      </c>
      <c r="F285" s="60">
        <v>0.7</v>
      </c>
    </row>
    <row r="286" spans="1:6">
      <c r="A286" s="61">
        <v>36586</v>
      </c>
      <c r="B286" s="60">
        <v>693</v>
      </c>
      <c r="C286" s="60" t="s">
        <v>79</v>
      </c>
      <c r="D286" s="60">
        <v>1</v>
      </c>
      <c r="E286" s="60">
        <v>3.4</v>
      </c>
      <c r="F286" s="60">
        <v>0</v>
      </c>
    </row>
    <row r="287" spans="1:6">
      <c r="A287" s="61">
        <v>36617</v>
      </c>
      <c r="B287" s="60">
        <v>713</v>
      </c>
      <c r="C287" s="60" t="s">
        <v>79</v>
      </c>
      <c r="D287" s="60">
        <v>6.1</v>
      </c>
      <c r="E287" s="60">
        <v>3.6</v>
      </c>
      <c r="F287" s="60">
        <v>2.9</v>
      </c>
    </row>
    <row r="288" spans="1:6">
      <c r="A288" s="61">
        <v>36647</v>
      </c>
      <c r="B288" s="60">
        <v>714</v>
      </c>
      <c r="C288" s="60" t="s">
        <v>79</v>
      </c>
      <c r="D288" s="60">
        <v>6.3</v>
      </c>
      <c r="E288" s="60">
        <v>3</v>
      </c>
      <c r="F288" s="60">
        <v>0.1</v>
      </c>
    </row>
    <row r="289" spans="1:6">
      <c r="A289" s="61">
        <v>36678</v>
      </c>
      <c r="B289" s="60">
        <v>714</v>
      </c>
      <c r="C289" s="60" t="s">
        <v>79</v>
      </c>
      <c r="D289" s="60">
        <v>8.8000000000000007</v>
      </c>
      <c r="E289" s="60">
        <v>3</v>
      </c>
      <c r="F289" s="60">
        <v>0</v>
      </c>
    </row>
    <row r="290" spans="1:6">
      <c r="A290" s="61">
        <v>36708</v>
      </c>
      <c r="B290" s="60">
        <v>722</v>
      </c>
      <c r="C290" s="60" t="s">
        <v>79</v>
      </c>
      <c r="D290" s="60">
        <v>10.199999999999999</v>
      </c>
      <c r="E290" s="60">
        <v>1.3</v>
      </c>
      <c r="F290" s="60">
        <v>1.1000000000000001</v>
      </c>
    </row>
    <row r="291" spans="1:6">
      <c r="A291" s="61">
        <v>36739</v>
      </c>
      <c r="B291" s="60">
        <v>722</v>
      </c>
      <c r="C291" s="60" t="s">
        <v>79</v>
      </c>
      <c r="D291" s="60">
        <v>10.199999999999999</v>
      </c>
      <c r="E291" s="60">
        <v>1.1000000000000001</v>
      </c>
      <c r="F291" s="60">
        <v>0</v>
      </c>
    </row>
    <row r="292" spans="1:6">
      <c r="A292" s="61">
        <v>36770</v>
      </c>
      <c r="B292" s="60">
        <v>722</v>
      </c>
      <c r="C292" s="60" t="s">
        <v>79</v>
      </c>
      <c r="D292" s="60">
        <v>10.7</v>
      </c>
      <c r="E292" s="60">
        <v>1.1000000000000001</v>
      </c>
      <c r="F292" s="60">
        <v>0</v>
      </c>
    </row>
    <row r="293" spans="1:6">
      <c r="A293" s="61">
        <v>36800</v>
      </c>
      <c r="B293" s="60">
        <v>728</v>
      </c>
      <c r="C293" s="60" t="s">
        <v>79</v>
      </c>
      <c r="D293" s="60">
        <v>8.3000000000000007</v>
      </c>
      <c r="E293" s="60">
        <v>0.8</v>
      </c>
      <c r="F293" s="60">
        <v>0.8</v>
      </c>
    </row>
    <row r="294" spans="1:6">
      <c r="A294" s="61">
        <v>36831</v>
      </c>
      <c r="B294" s="60">
        <v>727</v>
      </c>
      <c r="C294" s="60" t="s">
        <v>79</v>
      </c>
      <c r="D294" s="60">
        <v>8.5</v>
      </c>
      <c r="E294" s="60">
        <v>0.7</v>
      </c>
      <c r="F294" s="60">
        <v>-0.1</v>
      </c>
    </row>
    <row r="295" spans="1:6">
      <c r="A295" s="61">
        <v>36861</v>
      </c>
      <c r="B295" s="60">
        <v>726</v>
      </c>
      <c r="C295" s="60" t="s">
        <v>79</v>
      </c>
      <c r="D295" s="60">
        <v>8.4</v>
      </c>
      <c r="E295" s="60">
        <v>0.6</v>
      </c>
      <c r="F295" s="60">
        <v>-0.1</v>
      </c>
    </row>
    <row r="296" spans="1:6">
      <c r="A296" s="61">
        <v>36892</v>
      </c>
      <c r="B296" s="60">
        <v>702</v>
      </c>
      <c r="C296" s="60" t="s">
        <v>79</v>
      </c>
      <c r="D296" s="60">
        <v>2</v>
      </c>
      <c r="E296" s="60">
        <v>-3.6</v>
      </c>
      <c r="F296" s="60">
        <v>-3.3</v>
      </c>
    </row>
    <row r="297" spans="1:6">
      <c r="A297" s="61">
        <v>36923</v>
      </c>
      <c r="B297" s="60">
        <v>700</v>
      </c>
      <c r="C297" s="60" t="s">
        <v>79</v>
      </c>
      <c r="D297" s="60">
        <v>1</v>
      </c>
      <c r="E297" s="60">
        <v>-3.7</v>
      </c>
      <c r="F297" s="60">
        <v>-0.3</v>
      </c>
    </row>
    <row r="298" spans="1:6">
      <c r="A298" s="61">
        <v>36951</v>
      </c>
      <c r="B298" s="60">
        <v>699</v>
      </c>
      <c r="C298" s="60" t="s">
        <v>79</v>
      </c>
      <c r="D298" s="60">
        <v>0.9</v>
      </c>
      <c r="E298" s="60">
        <v>-3.7</v>
      </c>
      <c r="F298" s="60">
        <v>-0.1</v>
      </c>
    </row>
    <row r="299" spans="1:6">
      <c r="A299" s="61">
        <v>36982</v>
      </c>
      <c r="B299" s="60">
        <v>680</v>
      </c>
      <c r="C299" s="60" t="s">
        <v>79</v>
      </c>
      <c r="D299" s="60">
        <v>-4.5999999999999996</v>
      </c>
      <c r="E299" s="60">
        <v>-3.1</v>
      </c>
      <c r="F299" s="60">
        <v>-2.7</v>
      </c>
    </row>
    <row r="300" spans="1:6">
      <c r="A300" s="61">
        <v>37012</v>
      </c>
      <c r="B300" s="60">
        <v>680</v>
      </c>
      <c r="C300" s="60" t="s">
        <v>79</v>
      </c>
      <c r="D300" s="60">
        <v>-4.8</v>
      </c>
      <c r="E300" s="60">
        <v>-2.9</v>
      </c>
      <c r="F300" s="60">
        <v>0</v>
      </c>
    </row>
    <row r="301" spans="1:6">
      <c r="A301" s="61">
        <v>37043</v>
      </c>
      <c r="B301" s="60">
        <v>681</v>
      </c>
      <c r="C301" s="60" t="s">
        <v>79</v>
      </c>
      <c r="D301" s="60">
        <v>-4.5999999999999996</v>
      </c>
      <c r="E301" s="60">
        <v>-2.6</v>
      </c>
      <c r="F301" s="60">
        <v>0.1</v>
      </c>
    </row>
    <row r="302" spans="1:6">
      <c r="A302" s="61">
        <v>37073</v>
      </c>
      <c r="B302" s="60">
        <v>672</v>
      </c>
      <c r="C302" s="60" t="s">
        <v>79</v>
      </c>
      <c r="D302" s="60">
        <v>-6.9</v>
      </c>
      <c r="E302" s="60">
        <v>-1.2</v>
      </c>
      <c r="F302" s="60">
        <v>-1.3</v>
      </c>
    </row>
    <row r="303" spans="1:6">
      <c r="A303" s="61">
        <v>37104</v>
      </c>
      <c r="B303" s="60">
        <v>673</v>
      </c>
      <c r="C303" s="60" t="s">
        <v>79</v>
      </c>
      <c r="D303" s="60">
        <v>-6.8</v>
      </c>
      <c r="E303" s="60">
        <v>-1</v>
      </c>
      <c r="F303" s="60">
        <v>0.1</v>
      </c>
    </row>
    <row r="304" spans="1:6">
      <c r="A304" s="61">
        <v>37135</v>
      </c>
      <c r="B304" s="60">
        <v>673</v>
      </c>
      <c r="C304" s="60" t="s">
        <v>79</v>
      </c>
      <c r="D304" s="60">
        <v>-6.8</v>
      </c>
      <c r="E304" s="60">
        <v>-1.2</v>
      </c>
      <c r="F304" s="60">
        <v>0</v>
      </c>
    </row>
    <row r="305" spans="1:6">
      <c r="A305" s="61">
        <v>37165</v>
      </c>
      <c r="B305" s="60">
        <v>658</v>
      </c>
      <c r="C305" s="60" t="s">
        <v>79</v>
      </c>
      <c r="D305" s="60">
        <v>-9.6</v>
      </c>
      <c r="E305" s="60">
        <v>-2.1</v>
      </c>
      <c r="F305" s="60">
        <v>-2.2000000000000002</v>
      </c>
    </row>
    <row r="306" spans="1:6">
      <c r="A306" s="61">
        <v>37196</v>
      </c>
      <c r="B306" s="60">
        <v>657</v>
      </c>
      <c r="C306" s="60" t="s">
        <v>79</v>
      </c>
      <c r="D306" s="60">
        <v>-9.6</v>
      </c>
      <c r="E306" s="60">
        <v>-2.4</v>
      </c>
      <c r="F306" s="60">
        <v>-0.2</v>
      </c>
    </row>
    <row r="307" spans="1:6">
      <c r="A307" s="61">
        <v>37226</v>
      </c>
      <c r="B307" s="60">
        <v>648</v>
      </c>
      <c r="C307" s="60" t="s">
        <v>79</v>
      </c>
      <c r="D307" s="60">
        <v>-10.7</v>
      </c>
      <c r="E307" s="60">
        <v>-3.7</v>
      </c>
      <c r="F307" s="60">
        <v>-1.4</v>
      </c>
    </row>
    <row r="308" spans="1:6">
      <c r="A308" s="61">
        <v>37257</v>
      </c>
      <c r="B308" s="60">
        <v>635</v>
      </c>
      <c r="C308" s="60" t="s">
        <v>79</v>
      </c>
      <c r="D308" s="60">
        <v>-9.5</v>
      </c>
      <c r="E308" s="60">
        <v>-3.5</v>
      </c>
      <c r="F308" s="60">
        <v>-2</v>
      </c>
    </row>
    <row r="309" spans="1:6">
      <c r="A309" s="61">
        <v>37288</v>
      </c>
      <c r="B309" s="60">
        <v>635</v>
      </c>
      <c r="C309" s="60" t="s">
        <v>79</v>
      </c>
      <c r="D309" s="60">
        <v>-9.3000000000000007</v>
      </c>
      <c r="E309" s="60">
        <v>-3.3</v>
      </c>
      <c r="F309" s="60">
        <v>0</v>
      </c>
    </row>
    <row r="310" spans="1:6">
      <c r="A310" s="61">
        <v>37316</v>
      </c>
      <c r="B310" s="60">
        <v>626</v>
      </c>
      <c r="C310" s="60" t="s">
        <v>79</v>
      </c>
      <c r="D310" s="60">
        <v>-10.4</v>
      </c>
      <c r="E310" s="60">
        <v>-3.4</v>
      </c>
      <c r="F310" s="60">
        <v>-1.4</v>
      </c>
    </row>
    <row r="311" spans="1:6">
      <c r="A311" s="61">
        <v>37347</v>
      </c>
      <c r="B311" s="60">
        <v>630</v>
      </c>
      <c r="C311" s="60" t="s">
        <v>79</v>
      </c>
      <c r="D311" s="60">
        <v>-7.4</v>
      </c>
      <c r="E311" s="60">
        <v>-0.8</v>
      </c>
      <c r="F311" s="60">
        <v>0.6</v>
      </c>
    </row>
    <row r="312" spans="1:6">
      <c r="A312" s="61">
        <v>37377</v>
      </c>
      <c r="B312" s="60">
        <v>630</v>
      </c>
      <c r="C312" s="60" t="s">
        <v>79</v>
      </c>
      <c r="D312" s="60">
        <v>-7.4</v>
      </c>
      <c r="E312" s="60">
        <v>-0.8</v>
      </c>
      <c r="F312" s="60">
        <v>0</v>
      </c>
    </row>
    <row r="313" spans="1:6">
      <c r="A313" s="61">
        <v>37408</v>
      </c>
      <c r="B313" s="60">
        <v>631</v>
      </c>
      <c r="C313" s="60" t="s">
        <v>79</v>
      </c>
      <c r="D313" s="60">
        <v>-7.3</v>
      </c>
      <c r="E313" s="60">
        <v>0.8</v>
      </c>
      <c r="F313" s="60">
        <v>0.2</v>
      </c>
    </row>
    <row r="314" spans="1:6">
      <c r="A314" s="61">
        <v>37438</v>
      </c>
      <c r="B314" s="60">
        <v>654</v>
      </c>
      <c r="C314" s="60" t="s">
        <v>79</v>
      </c>
      <c r="D314" s="60">
        <v>-2.7</v>
      </c>
      <c r="E314" s="60">
        <v>3.8</v>
      </c>
      <c r="F314" s="60">
        <v>3.6</v>
      </c>
    </row>
    <row r="315" spans="1:6">
      <c r="A315" s="61">
        <v>37469</v>
      </c>
      <c r="B315" s="60">
        <v>654</v>
      </c>
      <c r="C315" s="60" t="s">
        <v>79</v>
      </c>
      <c r="D315" s="60">
        <v>-2.8</v>
      </c>
      <c r="E315" s="60">
        <v>3.8</v>
      </c>
      <c r="F315" s="60">
        <v>0</v>
      </c>
    </row>
    <row r="316" spans="1:6">
      <c r="A316" s="61">
        <v>37500</v>
      </c>
      <c r="B316" s="60">
        <v>656</v>
      </c>
      <c r="C316" s="60" t="s">
        <v>79</v>
      </c>
      <c r="D316" s="60">
        <v>-2.5</v>
      </c>
      <c r="E316" s="60">
        <v>4</v>
      </c>
      <c r="F316" s="60">
        <v>0.3</v>
      </c>
    </row>
    <row r="317" spans="1:6">
      <c r="A317" s="61">
        <v>37530</v>
      </c>
      <c r="B317" s="60">
        <v>676</v>
      </c>
      <c r="C317" s="60" t="s">
        <v>79</v>
      </c>
      <c r="D317" s="60">
        <v>2.7</v>
      </c>
      <c r="E317" s="60">
        <v>3.4</v>
      </c>
      <c r="F317" s="60">
        <v>3</v>
      </c>
    </row>
    <row r="318" spans="1:6">
      <c r="A318" s="61">
        <v>37561</v>
      </c>
      <c r="B318" s="60">
        <v>676</v>
      </c>
      <c r="C318" s="60" t="s">
        <v>79</v>
      </c>
      <c r="D318" s="60">
        <v>2.9</v>
      </c>
      <c r="E318" s="60">
        <v>3.4</v>
      </c>
      <c r="F318" s="60">
        <v>0</v>
      </c>
    </row>
    <row r="319" spans="1:6">
      <c r="A319" s="61">
        <v>37591</v>
      </c>
      <c r="B319" s="60">
        <v>677</v>
      </c>
      <c r="C319" s="60" t="s">
        <v>79</v>
      </c>
      <c r="D319" s="60">
        <v>4.5</v>
      </c>
      <c r="E319" s="60">
        <v>3.2</v>
      </c>
      <c r="F319" s="60">
        <v>0.1</v>
      </c>
    </row>
    <row r="320" spans="1:6">
      <c r="A320" s="61">
        <v>37622</v>
      </c>
      <c r="B320" s="60">
        <v>687</v>
      </c>
      <c r="C320" s="60" t="s">
        <v>79</v>
      </c>
      <c r="D320" s="60">
        <v>8.1999999999999993</v>
      </c>
      <c r="E320" s="60">
        <v>1.6</v>
      </c>
      <c r="F320" s="60">
        <v>1.5</v>
      </c>
    </row>
    <row r="321" spans="1:6">
      <c r="A321" s="61">
        <v>37653</v>
      </c>
      <c r="B321" s="60">
        <v>686</v>
      </c>
      <c r="C321" s="60" t="s">
        <v>79</v>
      </c>
      <c r="D321" s="60">
        <v>8</v>
      </c>
      <c r="E321" s="60">
        <v>1.5</v>
      </c>
      <c r="F321" s="60">
        <v>-0.1</v>
      </c>
    </row>
    <row r="322" spans="1:6">
      <c r="A322" s="61">
        <v>37681</v>
      </c>
      <c r="B322" s="60">
        <v>687</v>
      </c>
      <c r="C322" s="60" t="s">
        <v>79</v>
      </c>
      <c r="D322" s="60">
        <v>9.6999999999999993</v>
      </c>
      <c r="E322" s="60">
        <v>1.5</v>
      </c>
      <c r="F322" s="60">
        <v>0.1</v>
      </c>
    </row>
    <row r="323" spans="1:6">
      <c r="A323" s="61">
        <v>37712</v>
      </c>
      <c r="B323" s="60">
        <v>696</v>
      </c>
      <c r="C323" s="60" t="s">
        <v>79</v>
      </c>
      <c r="D323" s="60">
        <v>10.5</v>
      </c>
      <c r="E323" s="60">
        <v>1.3</v>
      </c>
      <c r="F323" s="60">
        <v>1.3</v>
      </c>
    </row>
    <row r="324" spans="1:6">
      <c r="A324" s="61">
        <v>37742</v>
      </c>
      <c r="B324" s="60">
        <v>696</v>
      </c>
      <c r="C324" s="60" t="s">
        <v>79</v>
      </c>
      <c r="D324" s="60">
        <v>10.5</v>
      </c>
      <c r="E324" s="60">
        <v>1.5</v>
      </c>
      <c r="F324" s="60">
        <v>0</v>
      </c>
    </row>
    <row r="325" spans="1:6">
      <c r="A325" s="61">
        <v>37773</v>
      </c>
      <c r="B325" s="60">
        <v>696</v>
      </c>
      <c r="C325" s="60" t="s">
        <v>79</v>
      </c>
      <c r="D325" s="60">
        <v>10.3</v>
      </c>
      <c r="E325" s="60">
        <v>1.3</v>
      </c>
      <c r="F325" s="60">
        <v>0</v>
      </c>
    </row>
    <row r="326" spans="1:6">
      <c r="A326" s="61">
        <v>37803</v>
      </c>
      <c r="B326" s="60">
        <v>699</v>
      </c>
      <c r="C326" s="60" t="s">
        <v>79</v>
      </c>
      <c r="D326" s="60">
        <v>6.9</v>
      </c>
      <c r="E326" s="60">
        <v>0.4</v>
      </c>
      <c r="F326" s="60">
        <v>0.4</v>
      </c>
    </row>
    <row r="327" spans="1:6">
      <c r="A327" s="61">
        <v>37834</v>
      </c>
      <c r="B327" s="60">
        <v>699</v>
      </c>
      <c r="C327" s="60" t="s">
        <v>79</v>
      </c>
      <c r="D327" s="60">
        <v>6.9</v>
      </c>
      <c r="E327" s="60">
        <v>0.4</v>
      </c>
      <c r="F327" s="60">
        <v>0</v>
      </c>
    </row>
    <row r="328" spans="1:6">
      <c r="A328" s="61">
        <v>37865</v>
      </c>
      <c r="B328" s="60">
        <v>700</v>
      </c>
      <c r="C328" s="60" t="s">
        <v>79</v>
      </c>
      <c r="D328" s="60">
        <v>6.7</v>
      </c>
      <c r="E328" s="60">
        <v>0.6</v>
      </c>
      <c r="F328" s="60">
        <v>0.1</v>
      </c>
    </row>
    <row r="329" spans="1:6">
      <c r="A329" s="61">
        <v>37895</v>
      </c>
      <c r="B329" s="60">
        <v>708</v>
      </c>
      <c r="C329" s="60" t="s">
        <v>79</v>
      </c>
      <c r="D329" s="60">
        <v>4.7</v>
      </c>
      <c r="E329" s="60">
        <v>1.3</v>
      </c>
      <c r="F329" s="60">
        <v>1.1000000000000001</v>
      </c>
    </row>
    <row r="330" spans="1:6">
      <c r="A330" s="61">
        <v>37926</v>
      </c>
      <c r="B330" s="60">
        <v>708</v>
      </c>
      <c r="C330" s="60" t="s">
        <v>79</v>
      </c>
      <c r="D330" s="60">
        <v>4.7</v>
      </c>
      <c r="E330" s="60">
        <v>1.3</v>
      </c>
      <c r="F330" s="60">
        <v>0</v>
      </c>
    </row>
    <row r="331" spans="1:6">
      <c r="A331" s="61">
        <v>37956</v>
      </c>
      <c r="B331" s="60">
        <v>708</v>
      </c>
      <c r="C331" s="60" t="s">
        <v>79</v>
      </c>
      <c r="D331" s="60">
        <v>4.5999999999999996</v>
      </c>
      <c r="E331" s="60">
        <v>1.1000000000000001</v>
      </c>
      <c r="F331" s="60">
        <v>0</v>
      </c>
    </row>
    <row r="332" spans="1:6">
      <c r="A332" s="61">
        <v>37987</v>
      </c>
      <c r="B332" s="60">
        <v>724</v>
      </c>
      <c r="C332" s="60" t="s">
        <v>79</v>
      </c>
      <c r="D332" s="60">
        <v>5.4</v>
      </c>
      <c r="E332" s="60">
        <v>2.2999999999999998</v>
      </c>
      <c r="F332" s="60">
        <v>2.2999999999999998</v>
      </c>
    </row>
    <row r="333" spans="1:6">
      <c r="A333" s="61">
        <v>38018</v>
      </c>
      <c r="B333" s="60">
        <v>747</v>
      </c>
      <c r="C333" s="60" t="s">
        <v>79</v>
      </c>
      <c r="D333" s="60">
        <v>8.9</v>
      </c>
      <c r="E333" s="60">
        <v>5.5</v>
      </c>
      <c r="F333" s="60">
        <v>3.2</v>
      </c>
    </row>
    <row r="334" spans="1:6">
      <c r="A334" s="61">
        <v>38047</v>
      </c>
      <c r="B334" s="60">
        <v>755</v>
      </c>
      <c r="C334" s="60" t="s">
        <v>79</v>
      </c>
      <c r="D334" s="60">
        <v>9.9</v>
      </c>
      <c r="E334" s="60">
        <v>6.6</v>
      </c>
      <c r="F334" s="60">
        <v>1.1000000000000001</v>
      </c>
    </row>
    <row r="335" spans="1:6">
      <c r="A335" s="61">
        <v>38078</v>
      </c>
      <c r="B335" s="60">
        <v>779</v>
      </c>
      <c r="C335" s="60" t="s">
        <v>79</v>
      </c>
      <c r="D335" s="60">
        <v>11.9</v>
      </c>
      <c r="E335" s="60">
        <v>7.6</v>
      </c>
      <c r="F335" s="60">
        <v>3.2</v>
      </c>
    </row>
    <row r="336" spans="1:6">
      <c r="A336" s="61">
        <v>38108</v>
      </c>
      <c r="B336" s="60">
        <v>874</v>
      </c>
      <c r="C336" s="60" t="s">
        <v>79</v>
      </c>
      <c r="D336" s="60">
        <v>25.6</v>
      </c>
      <c r="E336" s="60">
        <v>17</v>
      </c>
      <c r="F336" s="60">
        <v>12.2</v>
      </c>
    </row>
    <row r="337" spans="1:6">
      <c r="A337" s="61">
        <v>38139</v>
      </c>
      <c r="B337" s="60">
        <v>967</v>
      </c>
      <c r="C337" s="60" t="s">
        <v>79</v>
      </c>
      <c r="D337" s="60">
        <v>38.9</v>
      </c>
      <c r="E337" s="60">
        <v>28.1</v>
      </c>
      <c r="F337" s="60">
        <v>10.6</v>
      </c>
    </row>
    <row r="338" spans="1:6">
      <c r="A338" s="61">
        <v>38169</v>
      </c>
      <c r="B338" s="60">
        <v>995</v>
      </c>
      <c r="C338" s="60" t="s">
        <v>79</v>
      </c>
      <c r="D338" s="60">
        <v>42.3</v>
      </c>
      <c r="E338" s="60">
        <v>27.7</v>
      </c>
      <c r="F338" s="60">
        <v>2.9</v>
      </c>
    </row>
    <row r="339" spans="1:6">
      <c r="A339" s="61">
        <v>38200</v>
      </c>
      <c r="B339" s="63">
        <v>1059</v>
      </c>
      <c r="C339" s="60" t="s">
        <v>79</v>
      </c>
      <c r="D339" s="60">
        <v>51.5</v>
      </c>
      <c r="E339" s="60">
        <v>21.2</v>
      </c>
      <c r="F339" s="60">
        <v>6.4</v>
      </c>
    </row>
    <row r="340" spans="1:6">
      <c r="A340" s="61">
        <v>38231</v>
      </c>
      <c r="B340" s="63">
        <v>1091</v>
      </c>
      <c r="C340" s="60" t="s">
        <v>79</v>
      </c>
      <c r="D340" s="60">
        <v>55.9</v>
      </c>
      <c r="E340" s="60">
        <v>12.8</v>
      </c>
      <c r="F340" s="60">
        <v>3</v>
      </c>
    </row>
    <row r="341" spans="1:6">
      <c r="A341" s="61">
        <v>38261</v>
      </c>
      <c r="B341" s="63">
        <v>1124</v>
      </c>
      <c r="C341" s="60" t="s">
        <v>79</v>
      </c>
      <c r="D341" s="60">
        <v>58.8</v>
      </c>
      <c r="E341" s="60">
        <v>13</v>
      </c>
      <c r="F341" s="60">
        <v>3</v>
      </c>
    </row>
    <row r="342" spans="1:6">
      <c r="A342" s="61">
        <v>38292</v>
      </c>
      <c r="B342" s="63">
        <v>1133</v>
      </c>
      <c r="C342" s="60" t="s">
        <v>79</v>
      </c>
      <c r="D342" s="60">
        <v>60</v>
      </c>
      <c r="E342" s="60">
        <v>7</v>
      </c>
      <c r="F342" s="60">
        <v>0.8</v>
      </c>
    </row>
    <row r="343" spans="1:6">
      <c r="A343" s="61">
        <v>38322</v>
      </c>
      <c r="B343" s="63">
        <v>1131</v>
      </c>
      <c r="C343" s="60" t="s">
        <v>79</v>
      </c>
      <c r="D343" s="60">
        <v>59.7</v>
      </c>
      <c r="E343" s="60">
        <v>3.7</v>
      </c>
      <c r="F343" s="60">
        <v>-0.2</v>
      </c>
    </row>
    <row r="344" spans="1:6">
      <c r="A344" s="61">
        <v>38353</v>
      </c>
      <c r="B344" s="63">
        <v>1155</v>
      </c>
      <c r="C344" s="60" t="s">
        <v>79</v>
      </c>
      <c r="D344" s="60">
        <v>59.5</v>
      </c>
      <c r="E344" s="60">
        <v>2.8</v>
      </c>
      <c r="F344" s="60">
        <v>2.1</v>
      </c>
    </row>
    <row r="345" spans="1:6">
      <c r="A345" s="61">
        <v>38384</v>
      </c>
      <c r="B345" s="63">
        <v>1150</v>
      </c>
      <c r="C345" s="60" t="s">
        <v>79</v>
      </c>
      <c r="D345" s="60">
        <v>53.9</v>
      </c>
      <c r="E345" s="60">
        <v>1.5</v>
      </c>
      <c r="F345" s="60">
        <v>-0.4</v>
      </c>
    </row>
    <row r="346" spans="1:6">
      <c r="A346" s="61">
        <v>38412</v>
      </c>
      <c r="B346" s="63">
        <v>1146</v>
      </c>
      <c r="C346" s="60" t="s">
        <v>79</v>
      </c>
      <c r="D346" s="60">
        <v>51.8</v>
      </c>
      <c r="E346" s="60">
        <v>1.3</v>
      </c>
      <c r="F346" s="60">
        <v>-0.3</v>
      </c>
    </row>
    <row r="347" spans="1:6">
      <c r="A347" s="61">
        <v>38443</v>
      </c>
      <c r="B347" s="63">
        <v>1131</v>
      </c>
      <c r="C347" s="60" t="s">
        <v>79</v>
      </c>
      <c r="D347" s="60">
        <v>45.2</v>
      </c>
      <c r="E347" s="60">
        <v>-2.1</v>
      </c>
      <c r="F347" s="60">
        <v>-1.3</v>
      </c>
    </row>
    <row r="348" spans="1:6">
      <c r="A348" s="61">
        <v>38473</v>
      </c>
      <c r="B348" s="63">
        <v>1108</v>
      </c>
      <c r="C348" s="60" t="s">
        <v>79</v>
      </c>
      <c r="D348" s="60">
        <v>26.8</v>
      </c>
      <c r="E348" s="60">
        <v>-3.7</v>
      </c>
      <c r="F348" s="60">
        <v>-2</v>
      </c>
    </row>
    <row r="349" spans="1:6">
      <c r="A349" s="61">
        <v>38504</v>
      </c>
      <c r="B349" s="63">
        <v>1102</v>
      </c>
      <c r="C349" s="60" t="s">
        <v>79</v>
      </c>
      <c r="D349" s="60">
        <v>14</v>
      </c>
      <c r="E349" s="60">
        <v>-3.8</v>
      </c>
      <c r="F349" s="60">
        <v>-0.5</v>
      </c>
    </row>
    <row r="350" spans="1:6">
      <c r="A350" s="61">
        <v>38534</v>
      </c>
      <c r="B350" s="63">
        <v>1061</v>
      </c>
      <c r="C350" s="60" t="s">
        <v>79</v>
      </c>
      <c r="D350" s="60">
        <v>6.6</v>
      </c>
      <c r="E350" s="60">
        <v>-6.2</v>
      </c>
      <c r="F350" s="60">
        <v>-3.7</v>
      </c>
    </row>
    <row r="351" spans="1:6">
      <c r="A351" s="61">
        <v>38565</v>
      </c>
      <c r="B351" s="63">
        <v>1032</v>
      </c>
      <c r="C351" s="60" t="s">
        <v>79</v>
      </c>
      <c r="D351" s="60">
        <v>-2.5</v>
      </c>
      <c r="E351" s="60">
        <v>-6.9</v>
      </c>
      <c r="F351" s="60">
        <v>-2.7</v>
      </c>
    </row>
    <row r="352" spans="1:6">
      <c r="A352" s="61">
        <v>38596</v>
      </c>
      <c r="B352" s="63">
        <v>1017</v>
      </c>
      <c r="C352" s="60" t="s">
        <v>79</v>
      </c>
      <c r="D352" s="60">
        <v>-6.8</v>
      </c>
      <c r="E352" s="60">
        <v>-7.7</v>
      </c>
      <c r="F352" s="60">
        <v>-1.5</v>
      </c>
    </row>
    <row r="353" spans="1:6">
      <c r="A353" s="61">
        <v>38626</v>
      </c>
      <c r="B353" s="63">
        <v>1003</v>
      </c>
      <c r="C353" s="60" t="s">
        <v>79</v>
      </c>
      <c r="D353" s="60">
        <v>-10.8</v>
      </c>
      <c r="E353" s="60">
        <v>-5.5</v>
      </c>
      <c r="F353" s="60">
        <v>-1.4</v>
      </c>
    </row>
    <row r="354" spans="1:6">
      <c r="A354" s="61">
        <v>38657</v>
      </c>
      <c r="B354" s="63">
        <v>1002</v>
      </c>
      <c r="C354" s="60" t="s">
        <v>79</v>
      </c>
      <c r="D354" s="60">
        <v>-11.6</v>
      </c>
      <c r="E354" s="60">
        <v>-2.9</v>
      </c>
      <c r="F354" s="60">
        <v>-0.1</v>
      </c>
    </row>
    <row r="355" spans="1:6">
      <c r="A355" s="61">
        <v>38687</v>
      </c>
      <c r="B355" s="60">
        <v>996</v>
      </c>
      <c r="C355" s="60" t="s">
        <v>79</v>
      </c>
      <c r="D355" s="60">
        <v>-11.9</v>
      </c>
      <c r="E355" s="60">
        <v>-2.1</v>
      </c>
      <c r="F355" s="60">
        <v>-0.6</v>
      </c>
    </row>
    <row r="356" spans="1:6">
      <c r="A356" s="61">
        <v>38718</v>
      </c>
      <c r="B356" s="63">
        <v>1005</v>
      </c>
      <c r="C356" s="60" t="s">
        <v>79</v>
      </c>
      <c r="D356" s="60">
        <v>-13</v>
      </c>
      <c r="E356" s="60">
        <v>0.2</v>
      </c>
      <c r="F356" s="60">
        <v>0.9</v>
      </c>
    </row>
    <row r="357" spans="1:6">
      <c r="A357" s="61">
        <v>38749</v>
      </c>
      <c r="B357" s="63">
        <v>1005</v>
      </c>
      <c r="C357" s="60" t="s">
        <v>79</v>
      </c>
      <c r="D357" s="60">
        <v>-12.6</v>
      </c>
      <c r="E357" s="60">
        <v>0.3</v>
      </c>
      <c r="F357" s="60">
        <v>0</v>
      </c>
    </row>
    <row r="358" spans="1:6">
      <c r="A358" s="61">
        <v>38777</v>
      </c>
      <c r="B358" s="63">
        <v>1006</v>
      </c>
      <c r="C358" s="60" t="s">
        <v>79</v>
      </c>
      <c r="D358" s="60">
        <v>-12.2</v>
      </c>
      <c r="E358" s="60">
        <v>1</v>
      </c>
      <c r="F358" s="60">
        <v>0.1</v>
      </c>
    </row>
    <row r="359" spans="1:6">
      <c r="A359" s="61">
        <v>38808</v>
      </c>
      <c r="B359" s="63">
        <v>1029</v>
      </c>
      <c r="C359" s="60" t="s">
        <v>79</v>
      </c>
      <c r="D359" s="60">
        <v>-9</v>
      </c>
      <c r="E359" s="60">
        <v>2.4</v>
      </c>
      <c r="F359" s="60">
        <v>2.2999999999999998</v>
      </c>
    </row>
    <row r="360" spans="1:6">
      <c r="A360" s="61">
        <v>38838</v>
      </c>
      <c r="B360" s="63">
        <v>1041</v>
      </c>
      <c r="C360" s="60" t="s">
        <v>79</v>
      </c>
      <c r="D360" s="60">
        <v>-6</v>
      </c>
      <c r="E360" s="60">
        <v>3.6</v>
      </c>
      <c r="F360" s="60">
        <v>1.2</v>
      </c>
    </row>
    <row r="361" spans="1:6">
      <c r="A361" s="61">
        <v>38869</v>
      </c>
      <c r="B361" s="63">
        <v>1052</v>
      </c>
      <c r="C361" s="60" t="s">
        <v>79</v>
      </c>
      <c r="D361" s="60">
        <v>-4.5</v>
      </c>
      <c r="E361" s="60">
        <v>4.5999999999999996</v>
      </c>
      <c r="F361" s="60">
        <v>1.1000000000000001</v>
      </c>
    </row>
    <row r="362" spans="1:6">
      <c r="A362" s="61">
        <v>38899</v>
      </c>
      <c r="B362" s="63">
        <v>1102</v>
      </c>
      <c r="C362" s="60" t="s">
        <v>79</v>
      </c>
      <c r="D362" s="60">
        <v>3.9</v>
      </c>
      <c r="E362" s="60">
        <v>7.1</v>
      </c>
      <c r="F362" s="60">
        <v>4.8</v>
      </c>
    </row>
    <row r="363" spans="1:6">
      <c r="A363" s="61">
        <v>38930</v>
      </c>
      <c r="B363" s="63">
        <v>1133</v>
      </c>
      <c r="C363" s="60" t="s">
        <v>79</v>
      </c>
      <c r="D363" s="60">
        <v>9.8000000000000007</v>
      </c>
      <c r="E363" s="60">
        <v>8.8000000000000007</v>
      </c>
      <c r="F363" s="60">
        <v>2.8</v>
      </c>
    </row>
    <row r="364" spans="1:6">
      <c r="A364" s="61">
        <v>38961</v>
      </c>
      <c r="B364" s="63">
        <v>1150</v>
      </c>
      <c r="C364" s="60" t="s">
        <v>79</v>
      </c>
      <c r="D364" s="60">
        <v>13.1</v>
      </c>
      <c r="E364" s="60">
        <v>9.3000000000000007</v>
      </c>
      <c r="F364" s="60">
        <v>1.5</v>
      </c>
    </row>
    <row r="365" spans="1:6">
      <c r="A365" s="61">
        <v>38991</v>
      </c>
      <c r="B365" s="63">
        <v>1171</v>
      </c>
      <c r="C365" s="60" t="s">
        <v>79</v>
      </c>
      <c r="D365" s="60">
        <v>16.7</v>
      </c>
      <c r="E365" s="60">
        <v>6.3</v>
      </c>
      <c r="F365" s="60">
        <v>1.8</v>
      </c>
    </row>
    <row r="366" spans="1:6">
      <c r="A366" s="61">
        <v>39022</v>
      </c>
      <c r="B366" s="63">
        <v>1185</v>
      </c>
      <c r="C366" s="60" t="s">
        <v>79</v>
      </c>
      <c r="D366" s="60">
        <v>18.3</v>
      </c>
      <c r="E366" s="60">
        <v>4.5999999999999996</v>
      </c>
      <c r="F366" s="60">
        <v>1.2</v>
      </c>
    </row>
    <row r="367" spans="1:6">
      <c r="A367" s="61">
        <v>39052</v>
      </c>
      <c r="B367" s="63">
        <v>1167</v>
      </c>
      <c r="C367" s="60" t="s">
        <v>79</v>
      </c>
      <c r="D367" s="60">
        <v>17.2</v>
      </c>
      <c r="E367" s="60">
        <v>1.5</v>
      </c>
      <c r="F367" s="60">
        <v>-1.5</v>
      </c>
    </row>
    <row r="368" spans="1:6">
      <c r="A368" s="61">
        <v>39083</v>
      </c>
      <c r="B368" s="63">
        <v>1180</v>
      </c>
      <c r="C368" s="60" t="s">
        <v>79</v>
      </c>
      <c r="D368" s="60">
        <v>17.399999999999999</v>
      </c>
      <c r="E368" s="60">
        <v>0.8</v>
      </c>
      <c r="F368" s="60">
        <v>1.1000000000000001</v>
      </c>
    </row>
    <row r="369" spans="1:6">
      <c r="A369" s="61">
        <v>39114</v>
      </c>
      <c r="B369" s="63">
        <v>1187</v>
      </c>
      <c r="C369" s="60" t="s">
        <v>79</v>
      </c>
      <c r="D369" s="60">
        <v>18.100000000000001</v>
      </c>
      <c r="E369" s="60">
        <v>0.2</v>
      </c>
      <c r="F369" s="60">
        <v>0.6</v>
      </c>
    </row>
    <row r="370" spans="1:6">
      <c r="A370" s="61">
        <v>39142</v>
      </c>
      <c r="B370" s="63">
        <v>1196</v>
      </c>
      <c r="C370" s="60" t="s">
        <v>79</v>
      </c>
      <c r="D370" s="60">
        <v>18.899999999999999</v>
      </c>
      <c r="E370" s="60">
        <v>2.5</v>
      </c>
      <c r="F370" s="60">
        <v>0.8</v>
      </c>
    </row>
    <row r="371" spans="1:6">
      <c r="A371" s="61">
        <v>39173</v>
      </c>
      <c r="B371" s="63">
        <v>1211</v>
      </c>
      <c r="C371" s="60" t="s">
        <v>79</v>
      </c>
      <c r="D371" s="60">
        <v>17.7</v>
      </c>
      <c r="E371" s="60">
        <v>2.6</v>
      </c>
      <c r="F371" s="60">
        <v>1.3</v>
      </c>
    </row>
    <row r="372" spans="1:6">
      <c r="A372" s="61">
        <v>39203</v>
      </c>
      <c r="B372" s="63">
        <v>1222</v>
      </c>
      <c r="C372" s="60" t="s">
        <v>79</v>
      </c>
      <c r="D372" s="60">
        <v>17.399999999999999</v>
      </c>
      <c r="E372" s="60">
        <v>2.9</v>
      </c>
      <c r="F372" s="60">
        <v>0.9</v>
      </c>
    </row>
    <row r="373" spans="1:6">
      <c r="A373" s="61">
        <v>39234</v>
      </c>
      <c r="B373" s="63">
        <v>1232</v>
      </c>
      <c r="C373" s="60" t="s">
        <v>79</v>
      </c>
      <c r="D373" s="60">
        <v>17.100000000000001</v>
      </c>
      <c r="E373" s="60">
        <v>3</v>
      </c>
      <c r="F373" s="60">
        <v>0.8</v>
      </c>
    </row>
    <row r="374" spans="1:6">
      <c r="A374" s="61">
        <v>39264</v>
      </c>
      <c r="B374" s="63">
        <v>1249</v>
      </c>
      <c r="C374" s="60" t="s">
        <v>79</v>
      </c>
      <c r="D374" s="60">
        <v>13.3</v>
      </c>
      <c r="E374" s="60">
        <v>3.1</v>
      </c>
      <c r="F374" s="60">
        <v>1.4</v>
      </c>
    </row>
    <row r="375" spans="1:6">
      <c r="A375" s="61">
        <v>39295</v>
      </c>
      <c r="B375" s="63">
        <v>1255</v>
      </c>
      <c r="C375" s="60" t="s">
        <v>79</v>
      </c>
      <c r="D375" s="60">
        <v>10.8</v>
      </c>
      <c r="E375" s="60">
        <v>2.7</v>
      </c>
      <c r="F375" s="60">
        <v>0.5</v>
      </c>
    </row>
    <row r="376" spans="1:6">
      <c r="A376" s="61">
        <v>39326</v>
      </c>
      <c r="B376" s="63">
        <v>1244</v>
      </c>
      <c r="C376" s="60" t="s">
        <v>79</v>
      </c>
      <c r="D376" s="60">
        <v>8.1999999999999993</v>
      </c>
      <c r="E376" s="60">
        <v>1</v>
      </c>
      <c r="F376" s="60">
        <v>-0.9</v>
      </c>
    </row>
    <row r="377" spans="1:6">
      <c r="A377" s="61">
        <v>39356</v>
      </c>
      <c r="B377" s="63">
        <v>1244</v>
      </c>
      <c r="C377" s="60" t="s">
        <v>79</v>
      </c>
      <c r="D377" s="60">
        <v>6.2</v>
      </c>
      <c r="E377" s="60">
        <v>-0.4</v>
      </c>
      <c r="F377" s="60">
        <v>0</v>
      </c>
    </row>
    <row r="378" spans="1:6">
      <c r="A378" s="61">
        <v>39387</v>
      </c>
      <c r="B378" s="63">
        <v>1219</v>
      </c>
      <c r="C378" s="60" t="s">
        <v>79</v>
      </c>
      <c r="D378" s="60">
        <v>2.9</v>
      </c>
      <c r="E378" s="60">
        <v>-2.9</v>
      </c>
      <c r="F378" s="60">
        <v>-2</v>
      </c>
    </row>
    <row r="379" spans="1:6">
      <c r="A379" s="61">
        <v>39417</v>
      </c>
      <c r="B379" s="63">
        <v>1217</v>
      </c>
      <c r="C379" s="60" t="s">
        <v>79</v>
      </c>
      <c r="D379" s="60">
        <v>4.3</v>
      </c>
      <c r="E379" s="60">
        <v>-2.2000000000000002</v>
      </c>
      <c r="F379" s="60">
        <v>-0.2</v>
      </c>
    </row>
    <row r="380" spans="1:6">
      <c r="A380" s="61">
        <v>39448</v>
      </c>
      <c r="B380" s="63">
        <v>1228</v>
      </c>
      <c r="C380" s="60" t="s">
        <v>79</v>
      </c>
      <c r="D380" s="60">
        <v>4.0999999999999996</v>
      </c>
      <c r="E380" s="60">
        <v>-1.3</v>
      </c>
      <c r="F380" s="60">
        <v>0.9</v>
      </c>
    </row>
    <row r="381" spans="1:6">
      <c r="A381" s="61">
        <v>39479</v>
      </c>
      <c r="B381" s="63">
        <v>1229</v>
      </c>
      <c r="C381" s="60" t="s">
        <v>79</v>
      </c>
      <c r="D381" s="60">
        <v>3.5</v>
      </c>
      <c r="E381" s="60">
        <v>0.8</v>
      </c>
      <c r="F381" s="60">
        <v>0.1</v>
      </c>
    </row>
    <row r="382" spans="1:6">
      <c r="A382" s="61">
        <v>39508</v>
      </c>
      <c r="B382" s="63">
        <v>1237</v>
      </c>
      <c r="C382" s="60" t="s">
        <v>79</v>
      </c>
      <c r="D382" s="60">
        <v>3.4</v>
      </c>
      <c r="E382" s="60">
        <v>1.6</v>
      </c>
      <c r="F382" s="60">
        <v>0.7</v>
      </c>
    </row>
    <row r="383" spans="1:6">
      <c r="A383" s="61">
        <v>39539</v>
      </c>
      <c r="B383" s="63">
        <v>1256</v>
      </c>
      <c r="C383" s="60" t="s">
        <v>79</v>
      </c>
      <c r="D383" s="60">
        <v>3.7</v>
      </c>
      <c r="E383" s="60">
        <v>2.2999999999999998</v>
      </c>
      <c r="F383" s="60">
        <v>1.5</v>
      </c>
    </row>
    <row r="384" spans="1:6">
      <c r="A384" s="61">
        <v>39569</v>
      </c>
      <c r="B384" s="63">
        <v>1289</v>
      </c>
      <c r="C384" s="60" t="s">
        <v>79</v>
      </c>
      <c r="D384" s="60">
        <v>5.5</v>
      </c>
      <c r="E384" s="60">
        <v>4.9000000000000004</v>
      </c>
      <c r="F384" s="60">
        <v>2.6</v>
      </c>
    </row>
    <row r="385" spans="1:6">
      <c r="A385" s="61">
        <v>39600</v>
      </c>
      <c r="B385" s="63">
        <v>1424</v>
      </c>
      <c r="C385" s="60" t="s">
        <v>79</v>
      </c>
      <c r="D385" s="60">
        <v>15.6</v>
      </c>
      <c r="E385" s="60">
        <v>15.1</v>
      </c>
      <c r="F385" s="60">
        <v>10.5</v>
      </c>
    </row>
    <row r="386" spans="1:6">
      <c r="A386" s="61">
        <v>39630</v>
      </c>
      <c r="B386" s="63">
        <v>1474</v>
      </c>
      <c r="C386" s="60" t="s">
        <v>79</v>
      </c>
      <c r="D386" s="60">
        <v>18</v>
      </c>
      <c r="E386" s="60">
        <v>17.399999999999999</v>
      </c>
      <c r="F386" s="60">
        <v>3.5</v>
      </c>
    </row>
    <row r="387" spans="1:6">
      <c r="A387" s="61">
        <v>39661</v>
      </c>
      <c r="B387" s="63">
        <v>1513</v>
      </c>
      <c r="C387" s="60" t="s">
        <v>79</v>
      </c>
      <c r="D387" s="60">
        <v>20.6</v>
      </c>
      <c r="E387" s="60">
        <v>17.399999999999999</v>
      </c>
      <c r="F387" s="60">
        <v>2.6</v>
      </c>
    </row>
    <row r="388" spans="1:6">
      <c r="A388" s="61">
        <v>39692</v>
      </c>
      <c r="B388" s="63">
        <v>1644</v>
      </c>
      <c r="C388" s="60" t="s">
        <v>79</v>
      </c>
      <c r="D388" s="60">
        <v>32.200000000000003</v>
      </c>
      <c r="E388" s="60">
        <v>15.4</v>
      </c>
      <c r="F388" s="60">
        <v>8.6999999999999993</v>
      </c>
    </row>
    <row r="389" spans="1:6">
      <c r="A389" s="61">
        <v>39722</v>
      </c>
      <c r="B389" s="63">
        <v>1613</v>
      </c>
      <c r="C389" s="60" t="s">
        <v>79</v>
      </c>
      <c r="D389" s="60">
        <v>29.7</v>
      </c>
      <c r="E389" s="60">
        <v>9.4</v>
      </c>
      <c r="F389" s="60">
        <v>-1.9</v>
      </c>
    </row>
    <row r="390" spans="1:6">
      <c r="A390" s="61">
        <v>39753</v>
      </c>
      <c r="B390" s="63">
        <v>1542</v>
      </c>
      <c r="C390" s="60" t="s">
        <v>79</v>
      </c>
      <c r="D390" s="60">
        <v>26.5</v>
      </c>
      <c r="E390" s="60">
        <v>1.9</v>
      </c>
      <c r="F390" s="60">
        <v>-4.4000000000000004</v>
      </c>
    </row>
    <row r="391" spans="1:6">
      <c r="A391" s="61">
        <v>39783</v>
      </c>
      <c r="B391" s="63">
        <v>1474</v>
      </c>
      <c r="C391" s="60" t="s">
        <v>79</v>
      </c>
      <c r="D391" s="60">
        <v>21.1</v>
      </c>
      <c r="E391" s="60">
        <v>-10.3</v>
      </c>
      <c r="F391" s="60">
        <v>-4.4000000000000004</v>
      </c>
    </row>
    <row r="392" spans="1:6">
      <c r="A392" s="61">
        <v>39814</v>
      </c>
      <c r="B392" s="63">
        <v>1305</v>
      </c>
      <c r="C392" s="60" t="s">
        <v>79</v>
      </c>
      <c r="D392" s="60">
        <v>6.3</v>
      </c>
      <c r="E392" s="60">
        <v>-19.100000000000001</v>
      </c>
      <c r="F392" s="60">
        <v>-11.5</v>
      </c>
    </row>
    <row r="393" spans="1:6">
      <c r="A393" s="61">
        <v>39845</v>
      </c>
      <c r="B393" s="63">
        <v>1290</v>
      </c>
      <c r="C393" s="60" t="s">
        <v>79</v>
      </c>
      <c r="D393" s="60">
        <v>5</v>
      </c>
      <c r="E393" s="60">
        <v>-16.3</v>
      </c>
      <c r="F393" s="60">
        <v>-1.1000000000000001</v>
      </c>
    </row>
    <row r="394" spans="1:6">
      <c r="A394" s="61">
        <v>39873</v>
      </c>
      <c r="B394" s="63">
        <v>1249</v>
      </c>
      <c r="C394" s="60" t="s">
        <v>79</v>
      </c>
      <c r="D394" s="60">
        <v>1</v>
      </c>
      <c r="E394" s="60">
        <v>-15.3</v>
      </c>
      <c r="F394" s="60">
        <v>-3.2</v>
      </c>
    </row>
    <row r="395" spans="1:6">
      <c r="A395" s="61">
        <v>39904</v>
      </c>
      <c r="B395" s="63">
        <v>1190</v>
      </c>
      <c r="C395" s="60" t="s">
        <v>79</v>
      </c>
      <c r="D395" s="60">
        <v>-5.3</v>
      </c>
      <c r="E395" s="60">
        <v>-8.8000000000000007</v>
      </c>
      <c r="F395" s="60">
        <v>-4.7</v>
      </c>
    </row>
    <row r="396" spans="1:6">
      <c r="A396" s="61">
        <v>39934</v>
      </c>
      <c r="B396" s="63">
        <v>1168</v>
      </c>
      <c r="C396" s="60" t="s">
        <v>79</v>
      </c>
      <c r="D396" s="60">
        <v>-9.4</v>
      </c>
      <c r="E396" s="60">
        <v>-9.5</v>
      </c>
      <c r="F396" s="60">
        <v>-1.8</v>
      </c>
    </row>
    <row r="397" spans="1:6">
      <c r="A397" s="61">
        <v>39965</v>
      </c>
      <c r="B397" s="63">
        <v>1149</v>
      </c>
      <c r="C397" s="60" t="s">
        <v>79</v>
      </c>
      <c r="D397" s="60">
        <v>-19.3</v>
      </c>
      <c r="E397" s="60">
        <v>-8</v>
      </c>
      <c r="F397" s="60">
        <v>-1.6</v>
      </c>
    </row>
    <row r="398" spans="1:6">
      <c r="A398" s="61">
        <v>39995</v>
      </c>
      <c r="B398" s="63">
        <v>1136</v>
      </c>
      <c r="C398" s="60" t="s">
        <v>79</v>
      </c>
      <c r="D398" s="60">
        <v>-22.9</v>
      </c>
      <c r="E398" s="60">
        <v>-4.5</v>
      </c>
      <c r="F398" s="60">
        <v>-1.1000000000000001</v>
      </c>
    </row>
    <row r="399" spans="1:6">
      <c r="A399" s="61">
        <v>40026</v>
      </c>
      <c r="B399" s="63">
        <v>1131</v>
      </c>
      <c r="C399" s="60" t="s">
        <v>79</v>
      </c>
      <c r="D399" s="60">
        <v>-25.2</v>
      </c>
      <c r="E399" s="60">
        <v>-3.2</v>
      </c>
      <c r="F399" s="60">
        <v>-0.4</v>
      </c>
    </row>
    <row r="400" spans="1:6">
      <c r="A400" s="61">
        <v>40057</v>
      </c>
      <c r="B400" s="63">
        <v>1140</v>
      </c>
      <c r="C400" s="60" t="s">
        <v>79</v>
      </c>
      <c r="D400" s="60">
        <v>-30.7</v>
      </c>
      <c r="E400" s="60">
        <v>-0.8</v>
      </c>
      <c r="F400" s="60">
        <v>0.8</v>
      </c>
    </row>
    <row r="401" spans="1:6">
      <c r="A401" s="61">
        <v>40087</v>
      </c>
      <c r="B401" s="63">
        <v>1162</v>
      </c>
      <c r="C401" s="60" t="s">
        <v>79</v>
      </c>
      <c r="D401" s="60">
        <v>-28</v>
      </c>
      <c r="E401" s="60">
        <v>2.2999999999999998</v>
      </c>
      <c r="F401" s="60">
        <v>1.9</v>
      </c>
    </row>
    <row r="402" spans="1:6">
      <c r="A402" s="61">
        <v>40118</v>
      </c>
      <c r="B402" s="63">
        <v>1157</v>
      </c>
      <c r="C402" s="60" t="s">
        <v>79</v>
      </c>
      <c r="D402" s="60">
        <v>-25</v>
      </c>
      <c r="E402" s="60">
        <v>2.2999999999999998</v>
      </c>
      <c r="F402" s="60">
        <v>-0.4</v>
      </c>
    </row>
    <row r="403" spans="1:6">
      <c r="A403" s="61">
        <v>40148</v>
      </c>
      <c r="B403" s="63">
        <v>1177</v>
      </c>
      <c r="C403" s="60" t="s">
        <v>79</v>
      </c>
      <c r="D403" s="60">
        <v>-20.100000000000001</v>
      </c>
      <c r="E403" s="60">
        <v>3.2</v>
      </c>
      <c r="F403" s="60">
        <v>1.7</v>
      </c>
    </row>
    <row r="404" spans="1:6">
      <c r="A404" s="61">
        <v>40179</v>
      </c>
      <c r="B404" s="63">
        <v>1163</v>
      </c>
      <c r="C404" s="60" t="s">
        <v>79</v>
      </c>
      <c r="D404" s="60">
        <v>-10.9</v>
      </c>
      <c r="E404" s="60">
        <v>0.1</v>
      </c>
      <c r="F404" s="60">
        <v>-1.2</v>
      </c>
    </row>
    <row r="405" spans="1:6">
      <c r="A405" s="61">
        <v>40210</v>
      </c>
      <c r="B405" s="63">
        <v>1159</v>
      </c>
      <c r="C405" s="60" t="s">
        <v>79</v>
      </c>
      <c r="D405" s="60">
        <v>-10.199999999999999</v>
      </c>
      <c r="E405" s="60">
        <v>0.2</v>
      </c>
      <c r="F405" s="60">
        <v>-0.3</v>
      </c>
    </row>
    <row r="406" spans="1:6">
      <c r="A406" s="61">
        <v>40238</v>
      </c>
      <c r="B406" s="63">
        <v>1174</v>
      </c>
      <c r="C406" s="60" t="s">
        <v>79</v>
      </c>
      <c r="D406" s="60">
        <v>-6</v>
      </c>
      <c r="E406" s="60">
        <v>-0.3</v>
      </c>
      <c r="F406" s="60">
        <v>1.3</v>
      </c>
    </row>
    <row r="407" spans="1:6">
      <c r="A407" s="61">
        <v>40269</v>
      </c>
      <c r="B407" s="63">
        <v>1311</v>
      </c>
      <c r="C407" s="60" t="s">
        <v>79</v>
      </c>
      <c r="D407" s="60">
        <v>10.199999999999999</v>
      </c>
      <c r="E407" s="60">
        <v>12.7</v>
      </c>
      <c r="F407" s="60">
        <v>11.7</v>
      </c>
    </row>
    <row r="408" spans="1:6">
      <c r="A408" s="61">
        <v>40299</v>
      </c>
      <c r="B408" s="63">
        <v>1359</v>
      </c>
      <c r="C408" s="60" t="s">
        <v>79</v>
      </c>
      <c r="D408" s="60">
        <v>16.399999999999999</v>
      </c>
      <c r="E408" s="60">
        <v>17.3</v>
      </c>
      <c r="F408" s="60">
        <v>3.7</v>
      </c>
    </row>
    <row r="409" spans="1:6">
      <c r="A409" s="61">
        <v>40330</v>
      </c>
      <c r="B409" s="63">
        <v>1422</v>
      </c>
      <c r="C409" s="60" t="s">
        <v>79</v>
      </c>
      <c r="D409" s="60">
        <v>23.8</v>
      </c>
      <c r="E409" s="60">
        <v>21.1</v>
      </c>
      <c r="F409" s="60">
        <v>4.5999999999999996</v>
      </c>
    </row>
    <row r="410" spans="1:6">
      <c r="A410" s="61">
        <v>40360</v>
      </c>
      <c r="B410" s="63">
        <v>1458</v>
      </c>
      <c r="C410" s="60" t="s">
        <v>79</v>
      </c>
      <c r="D410" s="60">
        <v>28.3</v>
      </c>
      <c r="E410" s="60">
        <v>11.2</v>
      </c>
      <c r="F410" s="60">
        <v>2.5</v>
      </c>
    </row>
    <row r="411" spans="1:6">
      <c r="A411" s="61">
        <v>40391</v>
      </c>
      <c r="B411" s="63">
        <v>1454</v>
      </c>
      <c r="C411" s="60" t="s">
        <v>79</v>
      </c>
      <c r="D411" s="60">
        <v>28.6</v>
      </c>
      <c r="E411" s="60">
        <v>7</v>
      </c>
      <c r="F411" s="60">
        <v>-0.3</v>
      </c>
    </row>
    <row r="412" spans="1:6">
      <c r="A412" s="61">
        <v>40422</v>
      </c>
      <c r="B412" s="63">
        <v>1439</v>
      </c>
      <c r="C412" s="60" t="s">
        <v>79</v>
      </c>
      <c r="D412" s="60">
        <v>26.2</v>
      </c>
      <c r="E412" s="60">
        <v>1.2</v>
      </c>
      <c r="F412" s="60">
        <v>-1</v>
      </c>
    </row>
    <row r="413" spans="1:6">
      <c r="A413" s="61">
        <v>40452</v>
      </c>
      <c r="B413" s="63">
        <v>1400</v>
      </c>
      <c r="C413" s="60" t="s">
        <v>79</v>
      </c>
      <c r="D413" s="60">
        <v>20.5</v>
      </c>
      <c r="E413" s="60">
        <v>-4</v>
      </c>
      <c r="F413" s="60">
        <v>-2.7</v>
      </c>
    </row>
    <row r="414" spans="1:6">
      <c r="A414" s="61">
        <v>40483</v>
      </c>
      <c r="B414" s="63">
        <v>1386</v>
      </c>
      <c r="C414" s="60" t="s">
        <v>79</v>
      </c>
      <c r="D414" s="60">
        <v>19.8</v>
      </c>
      <c r="E414" s="60">
        <v>-4.7</v>
      </c>
      <c r="F414" s="60">
        <v>-1</v>
      </c>
    </row>
    <row r="415" spans="1:6">
      <c r="A415" s="61">
        <v>40513</v>
      </c>
      <c r="B415" s="63">
        <v>1373</v>
      </c>
      <c r="C415" s="60" t="s">
        <v>79</v>
      </c>
      <c r="D415" s="60">
        <v>16.7</v>
      </c>
      <c r="E415" s="60">
        <v>-4.5999999999999996</v>
      </c>
      <c r="F415" s="60">
        <v>-0.9</v>
      </c>
    </row>
    <row r="416" spans="1:6">
      <c r="A416" s="61">
        <v>40544</v>
      </c>
      <c r="B416" s="63">
        <v>1387</v>
      </c>
      <c r="C416" s="60" t="s">
        <v>79</v>
      </c>
      <c r="D416" s="60">
        <v>19.3</v>
      </c>
      <c r="E416" s="60">
        <v>-0.9</v>
      </c>
      <c r="F416" s="60">
        <v>1</v>
      </c>
    </row>
    <row r="417" spans="1:6">
      <c r="A417" s="61">
        <v>40575</v>
      </c>
      <c r="B417" s="63">
        <v>1417</v>
      </c>
      <c r="C417" s="60" t="s">
        <v>79</v>
      </c>
      <c r="D417" s="60">
        <v>22.3</v>
      </c>
      <c r="E417" s="60">
        <v>2.2000000000000002</v>
      </c>
      <c r="F417" s="60">
        <v>2.2000000000000002</v>
      </c>
    </row>
    <row r="418" spans="1:6">
      <c r="A418" s="61">
        <v>40603</v>
      </c>
      <c r="B418" s="63">
        <v>1443</v>
      </c>
      <c r="C418" s="60" t="s">
        <v>79</v>
      </c>
      <c r="D418" s="60">
        <v>22.9</v>
      </c>
      <c r="E418" s="60">
        <v>5.0999999999999996</v>
      </c>
      <c r="F418" s="60">
        <v>1.8</v>
      </c>
    </row>
    <row r="419" spans="1:6">
      <c r="A419" s="61">
        <v>40634</v>
      </c>
      <c r="B419" s="63">
        <v>1519</v>
      </c>
      <c r="C419" s="60" t="s">
        <v>79</v>
      </c>
      <c r="D419" s="60">
        <v>15.9</v>
      </c>
      <c r="E419" s="60">
        <v>9.5</v>
      </c>
      <c r="F419" s="60">
        <v>5.3</v>
      </c>
    </row>
    <row r="420" spans="1:6">
      <c r="A420" s="61">
        <v>40664</v>
      </c>
      <c r="B420" s="63">
        <v>1555</v>
      </c>
      <c r="C420" s="60" t="s">
        <v>79</v>
      </c>
      <c r="D420" s="60">
        <v>14.4</v>
      </c>
      <c r="E420" s="60">
        <v>9.6999999999999993</v>
      </c>
      <c r="F420" s="60">
        <v>2.4</v>
      </c>
    </row>
    <row r="421" spans="1:6">
      <c r="A421" s="61">
        <v>40695</v>
      </c>
      <c r="B421" s="63">
        <v>1569</v>
      </c>
      <c r="C421" s="60" t="s">
        <v>79</v>
      </c>
      <c r="D421" s="60">
        <v>10.3</v>
      </c>
      <c r="E421" s="60">
        <v>8.6999999999999993</v>
      </c>
      <c r="F421" s="60">
        <v>0.9</v>
      </c>
    </row>
    <row r="422" spans="1:6">
      <c r="A422" s="61">
        <v>40725</v>
      </c>
      <c r="B422" s="63">
        <v>1520</v>
      </c>
      <c r="C422" s="60" t="s">
        <v>79</v>
      </c>
      <c r="D422" s="60">
        <v>4.3</v>
      </c>
      <c r="E422" s="60">
        <v>0.1</v>
      </c>
      <c r="F422" s="60">
        <v>-3.1</v>
      </c>
    </row>
    <row r="423" spans="1:6">
      <c r="A423" s="61">
        <v>40756</v>
      </c>
      <c r="B423" s="63">
        <v>1514</v>
      </c>
      <c r="C423" s="60" t="s">
        <v>79</v>
      </c>
      <c r="D423" s="60">
        <v>4.0999999999999996</v>
      </c>
      <c r="E423" s="60">
        <v>-2.6</v>
      </c>
      <c r="F423" s="60">
        <v>-0.4</v>
      </c>
    </row>
    <row r="424" spans="1:6">
      <c r="A424" s="61">
        <v>40787</v>
      </c>
      <c r="B424" s="63">
        <v>1509</v>
      </c>
      <c r="C424" s="60" t="s">
        <v>79</v>
      </c>
      <c r="D424" s="60">
        <v>4.9000000000000004</v>
      </c>
      <c r="E424" s="60">
        <v>-3.8</v>
      </c>
      <c r="F424" s="60">
        <v>-0.3</v>
      </c>
    </row>
    <row r="425" spans="1:6">
      <c r="A425" s="61">
        <v>40817</v>
      </c>
      <c r="B425" s="63">
        <v>1481</v>
      </c>
      <c r="C425" s="60" t="s">
        <v>79</v>
      </c>
      <c r="D425" s="60">
        <v>5.8</v>
      </c>
      <c r="E425" s="60">
        <v>-2.6</v>
      </c>
      <c r="F425" s="60">
        <v>-1.9</v>
      </c>
    </row>
    <row r="426" spans="1:6">
      <c r="A426" s="61">
        <v>40848</v>
      </c>
      <c r="B426" s="63">
        <v>1474</v>
      </c>
      <c r="C426" s="60" t="s">
        <v>79</v>
      </c>
      <c r="D426" s="60">
        <v>6.3</v>
      </c>
      <c r="E426" s="60">
        <v>-2.6</v>
      </c>
      <c r="F426" s="60">
        <v>-0.5</v>
      </c>
    </row>
    <row r="427" spans="1:6">
      <c r="A427" s="61">
        <v>40878</v>
      </c>
      <c r="B427" s="63">
        <v>1449</v>
      </c>
      <c r="C427" s="60" t="s">
        <v>79</v>
      </c>
      <c r="D427" s="60">
        <v>5.5</v>
      </c>
      <c r="E427" s="60">
        <v>-4</v>
      </c>
      <c r="F427" s="60">
        <v>-1.7</v>
      </c>
    </row>
    <row r="428" spans="1:6">
      <c r="A428" s="61">
        <v>40909</v>
      </c>
      <c r="B428" s="63">
        <v>1450</v>
      </c>
      <c r="C428" s="60" t="s">
        <v>79</v>
      </c>
      <c r="D428" s="60">
        <v>4.5</v>
      </c>
      <c r="E428" s="60">
        <v>-2.1</v>
      </c>
      <c r="F428" s="60">
        <v>0.1</v>
      </c>
    </row>
    <row r="429" spans="1:6">
      <c r="A429" s="61">
        <v>40940</v>
      </c>
      <c r="B429" s="63">
        <v>1455</v>
      </c>
      <c r="C429" s="60" t="s">
        <v>79</v>
      </c>
      <c r="D429" s="60">
        <v>2.7</v>
      </c>
      <c r="E429" s="60">
        <v>-1.3</v>
      </c>
      <c r="F429" s="60">
        <v>0.3</v>
      </c>
    </row>
    <row r="430" spans="1:6">
      <c r="A430" s="61">
        <v>40969</v>
      </c>
      <c r="B430" s="63">
        <v>1466</v>
      </c>
      <c r="C430" s="60" t="s">
        <v>79</v>
      </c>
      <c r="D430" s="60">
        <v>1.6</v>
      </c>
      <c r="E430" s="60">
        <v>1.2</v>
      </c>
      <c r="F430" s="60">
        <v>0.8</v>
      </c>
    </row>
    <row r="431" spans="1:6">
      <c r="A431" s="61">
        <v>41000</v>
      </c>
      <c r="B431" s="63">
        <v>1470</v>
      </c>
      <c r="C431" s="60" t="s">
        <v>79</v>
      </c>
      <c r="D431" s="60">
        <v>-3.2</v>
      </c>
      <c r="E431" s="60">
        <v>1.4</v>
      </c>
      <c r="F431" s="60">
        <v>0.3</v>
      </c>
    </row>
    <row r="432" spans="1:6">
      <c r="A432" s="61">
        <v>41030</v>
      </c>
      <c r="B432" s="63">
        <v>1475</v>
      </c>
      <c r="C432" s="60" t="s">
        <v>79</v>
      </c>
      <c r="D432" s="60">
        <v>-5.0999999999999996</v>
      </c>
      <c r="E432" s="60">
        <v>1.4</v>
      </c>
      <c r="F432" s="60">
        <v>0.3</v>
      </c>
    </row>
    <row r="433" spans="1:6">
      <c r="A433" s="61">
        <v>41061</v>
      </c>
      <c r="B433" s="63">
        <v>1456</v>
      </c>
      <c r="C433" s="60" t="s">
        <v>79</v>
      </c>
      <c r="D433" s="60">
        <v>-7.2</v>
      </c>
      <c r="E433" s="60">
        <v>-0.7</v>
      </c>
      <c r="F433" s="60">
        <v>-1.3</v>
      </c>
    </row>
    <row r="434" spans="1:6">
      <c r="A434" s="61">
        <v>41091</v>
      </c>
      <c r="B434" s="63">
        <v>1436</v>
      </c>
      <c r="C434" s="60" t="s">
        <v>79</v>
      </c>
      <c r="D434" s="60">
        <v>-5.5</v>
      </c>
      <c r="E434" s="60">
        <v>-2.2999999999999998</v>
      </c>
      <c r="F434" s="60">
        <v>-1.4</v>
      </c>
    </row>
    <row r="435" spans="1:6">
      <c r="A435" s="61">
        <v>41122</v>
      </c>
      <c r="B435" s="63">
        <v>1443</v>
      </c>
      <c r="C435" s="60" t="s">
        <v>79</v>
      </c>
      <c r="D435" s="60">
        <v>-4.7</v>
      </c>
      <c r="E435" s="60">
        <v>-2.2000000000000002</v>
      </c>
      <c r="F435" s="60">
        <v>0.5</v>
      </c>
    </row>
    <row r="436" spans="1:6">
      <c r="A436" s="61">
        <v>41153</v>
      </c>
      <c r="B436" s="63">
        <v>1434</v>
      </c>
      <c r="C436" s="60" t="s">
        <v>79</v>
      </c>
      <c r="D436" s="60">
        <v>-5</v>
      </c>
      <c r="E436" s="60">
        <v>-1.5</v>
      </c>
      <c r="F436" s="60">
        <v>-0.6</v>
      </c>
    </row>
    <row r="437" spans="1:6">
      <c r="A437" s="61">
        <v>41183</v>
      </c>
      <c r="B437" s="63">
        <v>1411</v>
      </c>
      <c r="C437" s="60" t="s">
        <v>79</v>
      </c>
      <c r="D437" s="60">
        <v>-4.7</v>
      </c>
      <c r="E437" s="60">
        <v>-1.7</v>
      </c>
      <c r="F437" s="60">
        <v>-1.6</v>
      </c>
    </row>
    <row r="438" spans="1:6">
      <c r="A438" s="61">
        <v>41214</v>
      </c>
      <c r="B438" s="63">
        <v>1384</v>
      </c>
      <c r="C438" s="60" t="s">
        <v>79</v>
      </c>
      <c r="D438" s="60">
        <v>-6.1</v>
      </c>
      <c r="E438" s="60">
        <v>-4.0999999999999996</v>
      </c>
      <c r="F438" s="60">
        <v>-1.9</v>
      </c>
    </row>
    <row r="439" spans="1:6">
      <c r="A439" s="61">
        <v>41244</v>
      </c>
      <c r="B439" s="63">
        <v>1401</v>
      </c>
      <c r="C439" s="60" t="s">
        <v>79</v>
      </c>
      <c r="D439" s="60">
        <v>-3.3</v>
      </c>
      <c r="E439" s="60">
        <v>-2.2999999999999998</v>
      </c>
      <c r="F439" s="60">
        <v>1.2</v>
      </c>
    </row>
    <row r="440" spans="1:6">
      <c r="A440" s="61">
        <v>41275</v>
      </c>
      <c r="B440" s="63">
        <v>1404</v>
      </c>
      <c r="C440" s="60" t="s">
        <v>79</v>
      </c>
      <c r="D440" s="60">
        <v>-3.2</v>
      </c>
      <c r="E440" s="60">
        <v>-0.5</v>
      </c>
      <c r="F440" s="60">
        <v>0.2</v>
      </c>
    </row>
    <row r="441" spans="1:6">
      <c r="A441" s="61">
        <v>41306</v>
      </c>
      <c r="B441" s="63">
        <v>1384</v>
      </c>
      <c r="C441" s="60" t="s">
        <v>79</v>
      </c>
      <c r="D441" s="60">
        <v>-4.9000000000000004</v>
      </c>
      <c r="E441" s="60">
        <v>0</v>
      </c>
      <c r="F441" s="60">
        <v>-1.4</v>
      </c>
    </row>
    <row r="442" spans="1:6">
      <c r="A442" s="61">
        <v>41334</v>
      </c>
      <c r="B442" s="63">
        <v>1411</v>
      </c>
      <c r="C442" s="60" t="s">
        <v>79</v>
      </c>
      <c r="D442" s="60">
        <v>-3.8</v>
      </c>
      <c r="E442" s="60">
        <v>0.7</v>
      </c>
      <c r="F442" s="60">
        <v>2</v>
      </c>
    </row>
    <row r="443" spans="1:6">
      <c r="A443" s="61">
        <v>41365</v>
      </c>
      <c r="B443" s="63">
        <v>1424</v>
      </c>
      <c r="C443" s="60" t="s">
        <v>79</v>
      </c>
      <c r="D443" s="60">
        <v>-3.1</v>
      </c>
      <c r="E443" s="60">
        <v>1.4</v>
      </c>
      <c r="F443" s="60">
        <v>0.9</v>
      </c>
    </row>
    <row r="444" spans="1:6">
      <c r="A444" s="61">
        <v>41395</v>
      </c>
      <c r="B444" s="63">
        <v>1402</v>
      </c>
      <c r="C444" s="60" t="s">
        <v>79</v>
      </c>
      <c r="D444" s="60">
        <v>-4.9000000000000004</v>
      </c>
      <c r="E444" s="60">
        <v>1.3</v>
      </c>
      <c r="F444" s="60">
        <v>-1.5</v>
      </c>
    </row>
    <row r="445" spans="1:6">
      <c r="A445" s="61">
        <v>41426</v>
      </c>
      <c r="B445" s="63">
        <v>1391</v>
      </c>
      <c r="C445" s="60" t="s">
        <v>79</v>
      </c>
      <c r="D445" s="60">
        <v>-4.5</v>
      </c>
      <c r="E445" s="60">
        <v>-1.4</v>
      </c>
      <c r="F445" s="60">
        <v>-0.8</v>
      </c>
    </row>
    <row r="446" spans="1:6">
      <c r="A446" s="61">
        <v>41456</v>
      </c>
      <c r="B446" s="63">
        <v>1378</v>
      </c>
      <c r="C446" s="60" t="s">
        <v>79</v>
      </c>
      <c r="D446" s="60">
        <v>-4</v>
      </c>
      <c r="E446" s="60">
        <v>-3.2</v>
      </c>
      <c r="F446" s="60">
        <v>-0.9</v>
      </c>
    </row>
    <row r="447" spans="1:6">
      <c r="A447" s="61">
        <v>41487</v>
      </c>
      <c r="B447" s="63">
        <v>1345</v>
      </c>
      <c r="C447" s="60" t="s">
        <v>79</v>
      </c>
      <c r="D447" s="60">
        <v>-6.8</v>
      </c>
      <c r="E447" s="60">
        <v>-4.0999999999999996</v>
      </c>
      <c r="F447" s="60">
        <v>-2.4</v>
      </c>
    </row>
    <row r="448" spans="1:6">
      <c r="A448" s="61">
        <v>41518</v>
      </c>
      <c r="B448" s="63">
        <v>1355</v>
      </c>
      <c r="C448" s="60" t="s">
        <v>79</v>
      </c>
      <c r="D448" s="60">
        <v>-5.5</v>
      </c>
      <c r="E448" s="60">
        <v>-2.6</v>
      </c>
      <c r="F448" s="60">
        <v>0.7</v>
      </c>
    </row>
    <row r="449" spans="1:6">
      <c r="A449" s="61">
        <v>41548</v>
      </c>
      <c r="B449" s="63">
        <v>1364</v>
      </c>
      <c r="C449" s="60" t="s">
        <v>79</v>
      </c>
      <c r="D449" s="60">
        <v>-3.3</v>
      </c>
      <c r="E449" s="60">
        <v>-1</v>
      </c>
      <c r="F449" s="60">
        <v>0.7</v>
      </c>
    </row>
    <row r="450" spans="1:6">
      <c r="A450" s="61">
        <v>41579</v>
      </c>
      <c r="B450" s="63">
        <v>1366</v>
      </c>
      <c r="C450" s="60" t="s">
        <v>79</v>
      </c>
      <c r="D450" s="60">
        <v>-1.3</v>
      </c>
      <c r="E450" s="60">
        <v>1.6</v>
      </c>
      <c r="F450" s="60">
        <v>0.1</v>
      </c>
    </row>
    <row r="451" spans="1:6">
      <c r="A451" s="61">
        <v>41609</v>
      </c>
      <c r="B451" s="63">
        <v>1358</v>
      </c>
      <c r="C451" s="60" t="s">
        <v>79</v>
      </c>
      <c r="D451" s="60">
        <v>-3.1</v>
      </c>
      <c r="E451" s="60">
        <v>0.2</v>
      </c>
      <c r="F451" s="60">
        <v>-0.6</v>
      </c>
    </row>
    <row r="452" spans="1:6">
      <c r="A452" s="61">
        <v>41640</v>
      </c>
      <c r="B452" s="63">
        <v>1376</v>
      </c>
      <c r="C452" s="60" t="s">
        <v>79</v>
      </c>
      <c r="D452" s="60">
        <v>-2</v>
      </c>
      <c r="E452" s="60">
        <v>0.9</v>
      </c>
      <c r="F452" s="60">
        <v>1.3</v>
      </c>
    </row>
    <row r="453" spans="1:6">
      <c r="A453" s="61">
        <v>41671</v>
      </c>
      <c r="B453" s="63">
        <v>1369</v>
      </c>
      <c r="C453" s="60" t="s">
        <v>79</v>
      </c>
      <c r="D453" s="60">
        <v>-1.1000000000000001</v>
      </c>
      <c r="E453" s="60">
        <v>0.2</v>
      </c>
      <c r="F453" s="60">
        <v>-0.5</v>
      </c>
    </row>
    <row r="454" spans="1:6">
      <c r="A454" s="61">
        <v>41699</v>
      </c>
      <c r="B454" s="63">
        <v>1365</v>
      </c>
      <c r="C454" s="60" t="s">
        <v>79</v>
      </c>
      <c r="D454" s="60">
        <v>-3.3</v>
      </c>
      <c r="E454" s="60">
        <v>0.5</v>
      </c>
      <c r="F454" s="60">
        <v>-0.3</v>
      </c>
    </row>
    <row r="455" spans="1:6">
      <c r="A455" s="61">
        <v>41730</v>
      </c>
      <c r="B455" s="63">
        <v>1340</v>
      </c>
      <c r="C455" s="60" t="s">
        <v>79</v>
      </c>
      <c r="D455" s="60">
        <v>-5.9</v>
      </c>
      <c r="E455" s="60">
        <v>-2.6</v>
      </c>
      <c r="F455" s="60">
        <v>-1.8</v>
      </c>
    </row>
    <row r="456" spans="1:6">
      <c r="A456" s="61">
        <v>41760</v>
      </c>
      <c r="B456" s="63">
        <v>1348</v>
      </c>
      <c r="C456" s="60" t="s">
        <v>79</v>
      </c>
      <c r="D456" s="60">
        <v>-3.9</v>
      </c>
      <c r="E456" s="60">
        <v>-1.5</v>
      </c>
      <c r="F456" s="60">
        <v>0.6</v>
      </c>
    </row>
    <row r="457" spans="1:6">
      <c r="A457" s="61">
        <v>41791</v>
      </c>
      <c r="B457" s="63">
        <v>1361</v>
      </c>
      <c r="C457" s="60" t="s">
        <v>79</v>
      </c>
      <c r="D457" s="60">
        <v>-2.2000000000000002</v>
      </c>
      <c r="E457" s="60">
        <v>-0.3</v>
      </c>
      <c r="F457" s="60">
        <v>1</v>
      </c>
    </row>
    <row r="458" spans="1:6">
      <c r="A458" s="61">
        <v>41821</v>
      </c>
      <c r="B458" s="63">
        <v>1331</v>
      </c>
      <c r="C458" s="60" t="s">
        <v>79</v>
      </c>
      <c r="D458" s="60">
        <v>-3.4</v>
      </c>
      <c r="E458" s="60">
        <v>-0.7</v>
      </c>
      <c r="F458" s="60">
        <v>-2.2000000000000002</v>
      </c>
    </row>
    <row r="459" spans="1:6">
      <c r="A459" s="61">
        <v>41852</v>
      </c>
      <c r="B459" s="63">
        <v>1335</v>
      </c>
      <c r="C459" s="60" t="s">
        <v>79</v>
      </c>
      <c r="D459" s="60">
        <v>-0.7</v>
      </c>
      <c r="E459" s="60">
        <v>-1</v>
      </c>
      <c r="F459" s="60">
        <v>0.3</v>
      </c>
    </row>
    <row r="460" spans="1:6">
      <c r="A460" s="61">
        <v>41883</v>
      </c>
      <c r="B460" s="63">
        <v>1320</v>
      </c>
      <c r="C460" s="60" t="s">
        <v>79</v>
      </c>
      <c r="D460" s="60">
        <v>-2.6</v>
      </c>
      <c r="E460" s="60">
        <v>-3</v>
      </c>
      <c r="F460" s="60">
        <v>-1.1000000000000001</v>
      </c>
    </row>
    <row r="461" spans="1:6">
      <c r="A461" s="61">
        <v>41913</v>
      </c>
      <c r="B461" s="63">
        <v>1312</v>
      </c>
      <c r="C461" s="60" t="s">
        <v>79</v>
      </c>
      <c r="D461" s="60">
        <v>-3.8</v>
      </c>
      <c r="E461" s="60">
        <v>-1.4</v>
      </c>
      <c r="F461" s="60">
        <v>-0.6</v>
      </c>
    </row>
    <row r="462" spans="1:6">
      <c r="A462" s="61">
        <v>41944</v>
      </c>
      <c r="B462" s="63">
        <v>1304</v>
      </c>
      <c r="C462" s="60" t="s">
        <v>79</v>
      </c>
      <c r="D462" s="60">
        <v>-4.5</v>
      </c>
      <c r="E462" s="60">
        <v>-2.2999999999999998</v>
      </c>
      <c r="F462" s="60">
        <v>-0.6</v>
      </c>
    </row>
    <row r="463" spans="1:6">
      <c r="A463" s="61">
        <v>41974</v>
      </c>
      <c r="B463" s="63">
        <v>1265</v>
      </c>
      <c r="C463" s="60" t="s">
        <v>79</v>
      </c>
      <c r="D463" s="60">
        <v>-6.8</v>
      </c>
      <c r="E463" s="60">
        <v>-4.2</v>
      </c>
      <c r="F463" s="60">
        <v>-3</v>
      </c>
    </row>
    <row r="464" spans="1:6">
      <c r="A464" s="61">
        <v>42005</v>
      </c>
      <c r="B464" s="63">
        <v>1242</v>
      </c>
      <c r="C464" s="60" t="s">
        <v>79</v>
      </c>
      <c r="D464" s="60">
        <v>-9.6999999999999993</v>
      </c>
      <c r="E464" s="60">
        <v>-5.3</v>
      </c>
      <c r="F464" s="60">
        <v>-1.8</v>
      </c>
    </row>
    <row r="465" spans="1:6">
      <c r="A465" s="61">
        <v>42036</v>
      </c>
      <c r="B465" s="63">
        <v>1226</v>
      </c>
      <c r="C465" s="60" t="s">
        <v>79</v>
      </c>
      <c r="D465" s="60">
        <v>-10.4</v>
      </c>
      <c r="E465" s="60">
        <v>-6</v>
      </c>
      <c r="F465" s="60">
        <v>-1.3</v>
      </c>
    </row>
    <row r="466" spans="1:6">
      <c r="A466" s="61">
        <v>42064</v>
      </c>
      <c r="B466" s="63">
        <v>1197</v>
      </c>
      <c r="C466" s="60" t="s">
        <v>79</v>
      </c>
      <c r="D466" s="60">
        <v>-12.3</v>
      </c>
      <c r="E466" s="60">
        <v>-5.4</v>
      </c>
      <c r="F466" s="60">
        <v>-2.4</v>
      </c>
    </row>
    <row r="467" spans="1:6">
      <c r="A467" s="61">
        <v>42095</v>
      </c>
      <c r="B467" s="63">
        <v>1211</v>
      </c>
      <c r="C467" s="60" t="s">
        <v>79</v>
      </c>
      <c r="D467" s="60">
        <v>-9.6</v>
      </c>
      <c r="E467" s="60">
        <v>-2.5</v>
      </c>
      <c r="F467" s="60">
        <v>1.2</v>
      </c>
    </row>
    <row r="468" spans="1:6">
      <c r="A468" s="61">
        <v>42125</v>
      </c>
      <c r="B468" s="63">
        <v>1190</v>
      </c>
      <c r="C468" s="60" t="s">
        <v>79</v>
      </c>
      <c r="D468" s="60">
        <v>-11.7</v>
      </c>
      <c r="E468" s="60">
        <v>-2.9</v>
      </c>
      <c r="F468" s="60">
        <v>-1.7</v>
      </c>
    </row>
    <row r="469" spans="1:6">
      <c r="A469" s="61">
        <v>42156</v>
      </c>
      <c r="B469" s="63">
        <v>1174</v>
      </c>
      <c r="C469" s="60" t="s">
        <v>79</v>
      </c>
      <c r="D469" s="60">
        <v>-13.7</v>
      </c>
      <c r="E469" s="60">
        <v>-1.9</v>
      </c>
      <c r="F469" s="60">
        <v>-1.3</v>
      </c>
    </row>
    <row r="470" spans="1:6">
      <c r="A470" s="61">
        <v>42186</v>
      </c>
      <c r="B470" s="63">
        <v>1149</v>
      </c>
      <c r="C470" s="60" t="s">
        <v>79</v>
      </c>
      <c r="D470" s="60">
        <v>-13.7</v>
      </c>
      <c r="E470" s="60">
        <v>-5.0999999999999996</v>
      </c>
      <c r="F470" s="60">
        <v>-2.1</v>
      </c>
    </row>
    <row r="471" spans="1:6">
      <c r="A471" s="61">
        <v>42217</v>
      </c>
      <c r="B471" s="63">
        <v>1148</v>
      </c>
      <c r="C471" s="60" t="s">
        <v>79</v>
      </c>
      <c r="D471" s="60">
        <v>-14</v>
      </c>
      <c r="E471" s="60">
        <v>-3.5</v>
      </c>
      <c r="F471" s="60">
        <v>-0.1</v>
      </c>
    </row>
    <row r="472" spans="1:6">
      <c r="A472" s="61">
        <v>42248</v>
      </c>
      <c r="B472" s="63">
        <v>1144</v>
      </c>
      <c r="C472" s="60" t="s">
        <v>79</v>
      </c>
      <c r="D472" s="60">
        <v>-13.3</v>
      </c>
      <c r="E472" s="60">
        <v>-2.6</v>
      </c>
      <c r="F472" s="60">
        <v>-0.3</v>
      </c>
    </row>
    <row r="473" spans="1:6">
      <c r="A473" s="61">
        <v>42278</v>
      </c>
      <c r="B473" s="63">
        <v>1133</v>
      </c>
      <c r="C473" s="60" t="s">
        <v>79</v>
      </c>
      <c r="D473" s="60">
        <v>-13.6</v>
      </c>
      <c r="E473" s="60">
        <v>-1.4</v>
      </c>
      <c r="F473" s="60">
        <v>-1</v>
      </c>
    </row>
    <row r="474" spans="1:6">
      <c r="A474" s="61">
        <v>42309</v>
      </c>
      <c r="B474" s="63">
        <v>1106</v>
      </c>
      <c r="C474" s="60" t="s">
        <v>79</v>
      </c>
      <c r="D474" s="60">
        <v>-15.2</v>
      </c>
      <c r="E474" s="60">
        <v>-3.7</v>
      </c>
      <c r="F474" s="60">
        <v>-2.4</v>
      </c>
    </row>
    <row r="475" spans="1:6">
      <c r="A475" s="61">
        <v>42339</v>
      </c>
      <c r="B475" s="63">
        <v>1107</v>
      </c>
      <c r="C475" s="60" t="s">
        <v>79</v>
      </c>
      <c r="D475" s="60">
        <v>-12.5</v>
      </c>
      <c r="E475" s="60">
        <v>-3.2</v>
      </c>
      <c r="F475" s="60">
        <v>0.1</v>
      </c>
    </row>
    <row r="476" spans="1:6">
      <c r="A476" s="61">
        <v>42370</v>
      </c>
      <c r="B476" s="63">
        <v>1108</v>
      </c>
      <c r="C476" s="60" t="s">
        <v>79</v>
      </c>
      <c r="D476" s="60">
        <v>-10.8</v>
      </c>
      <c r="E476" s="60">
        <v>-2.2000000000000002</v>
      </c>
      <c r="F476" s="60">
        <v>0.1</v>
      </c>
    </row>
    <row r="477" spans="1:6">
      <c r="A477" s="61">
        <v>42401</v>
      </c>
      <c r="B477" s="63">
        <v>1103</v>
      </c>
      <c r="C477" s="60" t="s">
        <v>79</v>
      </c>
      <c r="D477" s="60">
        <v>-10</v>
      </c>
      <c r="E477" s="60">
        <v>-0.3</v>
      </c>
      <c r="F477" s="60">
        <v>-0.5</v>
      </c>
    </row>
    <row r="478" spans="1:6">
      <c r="A478" s="61">
        <v>42430</v>
      </c>
      <c r="B478" s="63">
        <v>1088</v>
      </c>
      <c r="C478" s="60" t="s">
        <v>79</v>
      </c>
      <c r="D478" s="60">
        <v>-9.1</v>
      </c>
      <c r="E478" s="60">
        <v>-1.7</v>
      </c>
      <c r="F478" s="60">
        <v>-1.4</v>
      </c>
    </row>
    <row r="479" spans="1:6">
      <c r="A479" s="61">
        <v>42461</v>
      </c>
      <c r="B479" s="63">
        <v>1108</v>
      </c>
      <c r="C479" s="60" t="s">
        <v>79</v>
      </c>
      <c r="D479" s="60">
        <v>-8.5</v>
      </c>
      <c r="E479" s="60">
        <v>0</v>
      </c>
      <c r="F479" s="60">
        <v>1.8</v>
      </c>
    </row>
    <row r="480" spans="1:6">
      <c r="A480" s="61">
        <v>42491</v>
      </c>
      <c r="B480" s="63">
        <v>1157</v>
      </c>
      <c r="C480" s="60" t="s">
        <v>79</v>
      </c>
      <c r="D480" s="60">
        <v>-2.8</v>
      </c>
      <c r="E480" s="60">
        <v>4.9000000000000004</v>
      </c>
      <c r="F480" s="60">
        <v>4.4000000000000004</v>
      </c>
    </row>
    <row r="481" spans="1:6">
      <c r="A481" s="61">
        <v>42522</v>
      </c>
      <c r="B481" s="63">
        <v>1176</v>
      </c>
      <c r="C481" s="60" t="s">
        <v>79</v>
      </c>
      <c r="D481" s="60">
        <v>0.2</v>
      </c>
      <c r="E481" s="60">
        <v>8.1</v>
      </c>
      <c r="F481" s="60">
        <v>1.6</v>
      </c>
    </row>
    <row r="482" spans="1:6">
      <c r="A482" s="61">
        <v>42552</v>
      </c>
      <c r="B482" s="63">
        <v>1186</v>
      </c>
      <c r="C482" s="60" t="s">
        <v>79</v>
      </c>
      <c r="D482" s="60">
        <v>3.2</v>
      </c>
      <c r="E482" s="60">
        <v>7</v>
      </c>
      <c r="F482" s="60">
        <v>0.9</v>
      </c>
    </row>
    <row r="483" spans="1:6">
      <c r="A483" s="61">
        <v>42583</v>
      </c>
      <c r="B483" s="63">
        <v>1198</v>
      </c>
      <c r="C483" s="60" t="s">
        <v>79</v>
      </c>
      <c r="D483" s="60">
        <v>4.4000000000000004</v>
      </c>
      <c r="E483" s="60">
        <v>3.5</v>
      </c>
      <c r="F483" s="60">
        <v>1</v>
      </c>
    </row>
    <row r="484" spans="1:6">
      <c r="A484" s="61">
        <v>42614</v>
      </c>
      <c r="B484" s="63">
        <v>1203</v>
      </c>
      <c r="C484" s="60" t="s">
        <v>79</v>
      </c>
      <c r="D484" s="60">
        <v>5.2</v>
      </c>
      <c r="E484" s="60">
        <v>2.2999999999999998</v>
      </c>
      <c r="F484" s="60">
        <v>0.4</v>
      </c>
    </row>
    <row r="485" spans="1:6">
      <c r="A485" s="61">
        <v>42644</v>
      </c>
      <c r="B485" s="63">
        <v>1196</v>
      </c>
      <c r="C485" s="60" t="s">
        <v>79</v>
      </c>
      <c r="D485" s="60">
        <v>5.6</v>
      </c>
      <c r="E485" s="60">
        <v>0.8</v>
      </c>
      <c r="F485" s="60">
        <v>-0.6</v>
      </c>
    </row>
    <row r="486" spans="1:6">
      <c r="A486" s="61">
        <v>42675</v>
      </c>
      <c r="B486" s="63">
        <v>1196</v>
      </c>
      <c r="C486" s="60" t="s">
        <v>79</v>
      </c>
      <c r="D486" s="60">
        <v>8.1</v>
      </c>
      <c r="E486" s="60">
        <v>-0.2</v>
      </c>
      <c r="F486" s="60">
        <v>0</v>
      </c>
    </row>
    <row r="487" spans="1:6">
      <c r="A487" s="61">
        <v>42705</v>
      </c>
      <c r="B487" s="63">
        <v>1223</v>
      </c>
      <c r="C487" s="60" t="s">
        <v>79</v>
      </c>
      <c r="D487" s="60">
        <v>10.5</v>
      </c>
      <c r="E487" s="60">
        <v>1.7</v>
      </c>
      <c r="F487" s="60">
        <v>2.2999999999999998</v>
      </c>
    </row>
    <row r="488" spans="1:6">
      <c r="A488" s="61">
        <v>42736</v>
      </c>
      <c r="B488" s="63">
        <v>1276</v>
      </c>
      <c r="C488" s="60" t="s">
        <v>79</v>
      </c>
      <c r="D488" s="60">
        <v>15.2</v>
      </c>
      <c r="E488" s="60">
        <v>6.7</v>
      </c>
      <c r="F488" s="60">
        <v>4.3</v>
      </c>
    </row>
    <row r="489" spans="1:6">
      <c r="A489" s="61">
        <v>42767</v>
      </c>
      <c r="B489" s="63">
        <v>1264</v>
      </c>
      <c r="C489" s="60" t="s">
        <v>79</v>
      </c>
      <c r="D489" s="60">
        <v>14.6</v>
      </c>
      <c r="E489" s="60">
        <v>5.7</v>
      </c>
      <c r="F489" s="60">
        <v>-0.9</v>
      </c>
    </row>
    <row r="490" spans="1:6">
      <c r="A490" s="61">
        <v>42795</v>
      </c>
      <c r="B490" s="63">
        <v>1267</v>
      </c>
      <c r="C490" s="60" t="s">
        <v>79</v>
      </c>
      <c r="D490" s="60">
        <v>16.5</v>
      </c>
      <c r="E490" s="60">
        <v>3.6</v>
      </c>
      <c r="F490" s="60">
        <v>0.2</v>
      </c>
    </row>
    <row r="491" spans="1:6">
      <c r="A491" s="61">
        <v>42826</v>
      </c>
      <c r="B491" s="63">
        <v>1280</v>
      </c>
      <c r="C491" s="60" t="s">
        <v>79</v>
      </c>
      <c r="D491" s="60">
        <v>15.5</v>
      </c>
      <c r="E491" s="60">
        <v>0.3</v>
      </c>
      <c r="F491" s="60">
        <v>1</v>
      </c>
    </row>
    <row r="492" spans="1:6">
      <c r="A492" s="61">
        <v>42856</v>
      </c>
      <c r="B492" s="63">
        <v>1274</v>
      </c>
      <c r="C492" s="60" t="s">
        <v>79</v>
      </c>
      <c r="D492" s="60">
        <v>10.1</v>
      </c>
      <c r="E492" s="60">
        <v>0.8</v>
      </c>
      <c r="F492" s="60">
        <v>-0.5</v>
      </c>
    </row>
    <row r="493" spans="1:6">
      <c r="A493" s="61">
        <v>42887</v>
      </c>
      <c r="B493" s="63">
        <v>1276</v>
      </c>
      <c r="C493" s="60" t="s">
        <v>79</v>
      </c>
      <c r="D493" s="60">
        <v>8.5</v>
      </c>
      <c r="E493" s="60">
        <v>0.7</v>
      </c>
      <c r="F493" s="60">
        <v>0.2</v>
      </c>
    </row>
    <row r="494" spans="1:6">
      <c r="A494" s="61">
        <v>42917</v>
      </c>
      <c r="B494" s="63">
        <v>1283</v>
      </c>
      <c r="C494" s="60" t="s">
        <v>79</v>
      </c>
      <c r="D494" s="60">
        <v>8.1999999999999993</v>
      </c>
      <c r="E494" s="60">
        <v>0.2</v>
      </c>
      <c r="F494" s="60">
        <v>0.5</v>
      </c>
    </row>
    <row r="495" spans="1:6">
      <c r="A495" s="61">
        <v>42948</v>
      </c>
      <c r="B495" s="63">
        <v>1298</v>
      </c>
      <c r="C495" s="60" t="s">
        <v>79</v>
      </c>
      <c r="D495" s="60">
        <v>8.3000000000000007</v>
      </c>
      <c r="E495" s="60">
        <v>1.9</v>
      </c>
      <c r="F495" s="60">
        <v>1.2</v>
      </c>
    </row>
    <row r="496" spans="1:6">
      <c r="A496" s="61">
        <v>42979</v>
      </c>
      <c r="B496" s="63">
        <v>1320</v>
      </c>
      <c r="C496" s="60" t="s">
        <v>79</v>
      </c>
      <c r="D496" s="60">
        <v>9.6999999999999993</v>
      </c>
      <c r="E496" s="60">
        <v>3.4</v>
      </c>
      <c r="F496" s="60">
        <v>1.7</v>
      </c>
    </row>
    <row r="497" spans="1:6">
      <c r="A497" s="61">
        <v>43009</v>
      </c>
      <c r="B497" s="63">
        <v>1346</v>
      </c>
      <c r="C497" s="60" t="s">
        <v>79</v>
      </c>
      <c r="D497" s="60">
        <v>12.5</v>
      </c>
      <c r="E497" s="60">
        <v>4.9000000000000004</v>
      </c>
      <c r="F497" s="60">
        <v>2</v>
      </c>
    </row>
    <row r="498" spans="1:6">
      <c r="A498" s="61">
        <v>43040</v>
      </c>
      <c r="B498" s="63">
        <v>1360</v>
      </c>
      <c r="C498" s="60" t="s">
        <v>79</v>
      </c>
      <c r="D498" s="60">
        <v>13.7</v>
      </c>
      <c r="E498" s="60">
        <v>4.8</v>
      </c>
      <c r="F498" s="60">
        <v>1</v>
      </c>
    </row>
    <row r="499" spans="1:6">
      <c r="A499" s="61">
        <v>43070</v>
      </c>
      <c r="B499" s="63">
        <v>1367</v>
      </c>
      <c r="C499" s="60" t="s">
        <v>79</v>
      </c>
      <c r="D499" s="60">
        <v>11.8</v>
      </c>
      <c r="E499" s="60">
        <v>3.6</v>
      </c>
      <c r="F499" s="60">
        <v>0.5</v>
      </c>
    </row>
    <row r="500" spans="1:6">
      <c r="A500" s="61">
        <v>43101</v>
      </c>
      <c r="B500" s="63">
        <v>1387</v>
      </c>
      <c r="C500" s="60" t="s">
        <v>79</v>
      </c>
      <c r="D500" s="60">
        <v>8.6999999999999993</v>
      </c>
      <c r="E500" s="60">
        <v>3</v>
      </c>
      <c r="F500" s="60">
        <v>1.5</v>
      </c>
    </row>
    <row r="501" spans="1:6">
      <c r="A501" s="61">
        <v>43132</v>
      </c>
      <c r="B501" s="63">
        <v>1398</v>
      </c>
      <c r="C501" s="60" t="s">
        <v>79</v>
      </c>
      <c r="D501" s="60">
        <v>10.6</v>
      </c>
      <c r="E501" s="60">
        <v>2.8</v>
      </c>
      <c r="F501" s="60">
        <v>0.8</v>
      </c>
    </row>
    <row r="502" spans="1:6">
      <c r="A502" s="61">
        <v>43160</v>
      </c>
      <c r="B502" s="63">
        <v>1417</v>
      </c>
      <c r="C502" s="60" t="s">
        <v>79</v>
      </c>
      <c r="D502" s="60">
        <v>11.8</v>
      </c>
      <c r="E502" s="60">
        <v>3.7</v>
      </c>
      <c r="F502" s="60">
        <v>1.4</v>
      </c>
    </row>
    <row r="503" spans="1:6">
      <c r="A503" s="61">
        <v>43191</v>
      </c>
      <c r="B503" s="63">
        <v>1408</v>
      </c>
      <c r="C503" s="60" t="s">
        <v>79</v>
      </c>
      <c r="D503" s="60">
        <v>10</v>
      </c>
      <c r="E503" s="60">
        <v>1.5</v>
      </c>
      <c r="F503" s="60">
        <v>-0.6</v>
      </c>
    </row>
    <row r="504" spans="1:6">
      <c r="A504" s="61">
        <v>43221</v>
      </c>
      <c r="B504" s="63">
        <v>1414</v>
      </c>
      <c r="C504" s="60" t="s">
        <v>79</v>
      </c>
      <c r="D504" s="60">
        <v>11</v>
      </c>
      <c r="E504" s="60">
        <v>1.1000000000000001</v>
      </c>
      <c r="F504" s="60">
        <v>0.4</v>
      </c>
    </row>
    <row r="505" spans="1:6">
      <c r="A505" s="61">
        <v>43252</v>
      </c>
      <c r="B505" s="63">
        <v>1423</v>
      </c>
      <c r="C505" s="60" t="s">
        <v>79</v>
      </c>
      <c r="D505" s="60">
        <v>11.5</v>
      </c>
      <c r="E505" s="60">
        <v>0.4</v>
      </c>
      <c r="F505" s="60">
        <v>0.6</v>
      </c>
    </row>
    <row r="506" spans="1:6">
      <c r="A506" s="61">
        <v>43282</v>
      </c>
      <c r="B506" s="63">
        <v>1422</v>
      </c>
      <c r="C506" s="60" t="s">
        <v>79</v>
      </c>
      <c r="D506" s="60">
        <v>10.8</v>
      </c>
      <c r="E506" s="60">
        <v>1</v>
      </c>
      <c r="F506" s="60">
        <v>-0.1</v>
      </c>
    </row>
    <row r="507" spans="1:6">
      <c r="A507" s="61">
        <v>43313</v>
      </c>
      <c r="B507" s="63">
        <v>1434</v>
      </c>
      <c r="C507" s="60" t="s">
        <v>79</v>
      </c>
      <c r="D507" s="60">
        <v>10.5</v>
      </c>
      <c r="E507" s="60">
        <v>1.4</v>
      </c>
      <c r="F507" s="60">
        <v>0.8</v>
      </c>
    </row>
    <row r="508" spans="1:6">
      <c r="A508" s="61">
        <v>43344</v>
      </c>
      <c r="B508" s="63">
        <v>1447</v>
      </c>
      <c r="C508" s="60" t="s">
        <v>79</v>
      </c>
      <c r="D508" s="60">
        <v>9.6</v>
      </c>
      <c r="E508" s="60">
        <v>1.7</v>
      </c>
      <c r="F508" s="60">
        <v>0.9</v>
      </c>
    </row>
    <row r="509" spans="1:6">
      <c r="A509" s="61">
        <v>43374</v>
      </c>
      <c r="B509" s="63">
        <v>1451</v>
      </c>
      <c r="C509" s="60" t="s">
        <v>79</v>
      </c>
      <c r="D509" s="60">
        <v>7.8</v>
      </c>
      <c r="E509" s="60">
        <v>2</v>
      </c>
      <c r="F509" s="60">
        <v>0.3</v>
      </c>
    </row>
    <row r="510" spans="1:6">
      <c r="A510" s="61">
        <v>43405</v>
      </c>
      <c r="B510" s="63">
        <v>1443</v>
      </c>
      <c r="C510" s="60" t="s">
        <v>79</v>
      </c>
      <c r="D510" s="60">
        <v>6.1</v>
      </c>
      <c r="E510" s="60">
        <v>0.6</v>
      </c>
      <c r="F510" s="60">
        <v>-0.6</v>
      </c>
    </row>
    <row r="511" spans="1:6">
      <c r="A511" s="61">
        <v>43435</v>
      </c>
      <c r="B511" s="63">
        <v>1452</v>
      </c>
      <c r="C511" s="60" t="s">
        <v>79</v>
      </c>
      <c r="D511" s="60">
        <v>6.2</v>
      </c>
      <c r="E511" s="60">
        <v>0.3</v>
      </c>
      <c r="F511" s="60">
        <v>0.6</v>
      </c>
    </row>
    <row r="512" spans="1:6">
      <c r="A512" s="61">
        <v>43466</v>
      </c>
      <c r="B512" s="63">
        <v>1446</v>
      </c>
      <c r="C512" s="60" t="s">
        <v>79</v>
      </c>
      <c r="D512" s="60">
        <v>4.3</v>
      </c>
      <c r="E512" s="60">
        <v>-0.3</v>
      </c>
      <c r="F512" s="60">
        <v>-0.4</v>
      </c>
    </row>
    <row r="513" spans="1:7">
      <c r="A513" s="61">
        <v>43497</v>
      </c>
      <c r="B513" s="63">
        <v>1445</v>
      </c>
      <c r="C513" s="60" t="s">
        <v>79</v>
      </c>
      <c r="D513" s="60">
        <v>3.4</v>
      </c>
      <c r="E513" s="60">
        <v>0.1</v>
      </c>
      <c r="F513" s="60">
        <v>-0.1</v>
      </c>
    </row>
    <row r="514" spans="1:7">
      <c r="A514" s="61">
        <v>43525</v>
      </c>
      <c r="B514" s="63">
        <v>1448</v>
      </c>
      <c r="C514" s="60" t="s">
        <v>79</v>
      </c>
      <c r="D514" s="60">
        <v>2.2000000000000002</v>
      </c>
      <c r="E514" s="60">
        <v>-0.3</v>
      </c>
      <c r="F514" s="60">
        <v>0.2</v>
      </c>
      <c r="G514" s="63">
        <f>AVERAGE(B503:B514)</f>
        <v>1436.0833333333333</v>
      </c>
    </row>
    <row r="515" spans="1:7">
      <c r="A515" s="61">
        <v>43556</v>
      </c>
      <c r="B515" s="63">
        <v>1458</v>
      </c>
      <c r="C515" s="60" t="s">
        <v>79</v>
      </c>
      <c r="D515" s="60">
        <v>3.6</v>
      </c>
      <c r="E515" s="60">
        <v>0.8</v>
      </c>
      <c r="F515" s="60">
        <v>0.7</v>
      </c>
      <c r="G515" s="63"/>
    </row>
    <row r="516" spans="1:7">
      <c r="A516" s="61">
        <v>43586</v>
      </c>
      <c r="B516" s="63">
        <v>1453</v>
      </c>
      <c r="C516" s="60" t="s">
        <v>79</v>
      </c>
      <c r="D516" s="60">
        <v>2.8</v>
      </c>
      <c r="E516" s="60">
        <v>0.6</v>
      </c>
      <c r="F516" s="60">
        <v>-0.3</v>
      </c>
      <c r="G516" s="63"/>
    </row>
    <row r="517" spans="1:7">
      <c r="A517" s="61">
        <v>43617</v>
      </c>
      <c r="B517" s="63">
        <v>1445</v>
      </c>
      <c r="C517" s="60" t="s">
        <v>79</v>
      </c>
      <c r="D517" s="60">
        <v>1.5</v>
      </c>
      <c r="E517" s="60">
        <v>-0.2</v>
      </c>
      <c r="F517" s="60">
        <v>-0.6</v>
      </c>
      <c r="G517" s="63"/>
    </row>
    <row r="518" spans="1:7">
      <c r="A518" s="61">
        <v>43647</v>
      </c>
      <c r="B518" s="63">
        <v>1441</v>
      </c>
      <c r="C518" s="60" t="s">
        <v>79</v>
      </c>
      <c r="D518" s="60">
        <v>1.3</v>
      </c>
      <c r="E518" s="60">
        <v>-1.2</v>
      </c>
      <c r="F518" s="60">
        <v>-0.3</v>
      </c>
      <c r="G518" s="63"/>
    </row>
    <row r="519" spans="1:7">
      <c r="A519" s="61">
        <v>43678</v>
      </c>
      <c r="B519" s="63">
        <v>1430</v>
      </c>
      <c r="C519" s="60" t="s">
        <v>79</v>
      </c>
      <c r="D519" s="60">
        <v>-0.3</v>
      </c>
      <c r="E519" s="60">
        <v>-1.6</v>
      </c>
      <c r="F519" s="60">
        <v>-0.8</v>
      </c>
      <c r="G519" s="63"/>
    </row>
    <row r="520" spans="1:7">
      <c r="A520" s="61">
        <v>43709</v>
      </c>
      <c r="B520" s="63">
        <v>1418</v>
      </c>
      <c r="C520" s="60" t="s">
        <v>79</v>
      </c>
      <c r="D520" s="60">
        <v>-2</v>
      </c>
      <c r="E520" s="60">
        <v>-1.9</v>
      </c>
      <c r="F520" s="60">
        <v>-0.8</v>
      </c>
      <c r="G520" s="63"/>
    </row>
    <row r="521" spans="1:7">
      <c r="A521" s="61">
        <v>43739</v>
      </c>
      <c r="B521" s="63">
        <v>1402</v>
      </c>
      <c r="C521" s="60" t="s">
        <v>79</v>
      </c>
      <c r="D521" s="60">
        <v>-3.4</v>
      </c>
      <c r="E521" s="60">
        <v>-2.7</v>
      </c>
      <c r="F521" s="60">
        <v>-1.1000000000000001</v>
      </c>
      <c r="G521" s="63"/>
    </row>
    <row r="522" spans="1:7">
      <c r="A522" s="61">
        <v>43770</v>
      </c>
      <c r="B522" s="63">
        <v>1315</v>
      </c>
      <c r="C522" s="60" t="s">
        <v>79</v>
      </c>
      <c r="D522" s="60">
        <v>-8.9</v>
      </c>
      <c r="E522" s="60">
        <v>-8</v>
      </c>
      <c r="F522" s="60">
        <v>-6.2</v>
      </c>
      <c r="G522" s="63"/>
    </row>
    <row r="523" spans="1:7">
      <c r="A523" s="61">
        <v>43800</v>
      </c>
      <c r="B523" s="63">
        <v>1290</v>
      </c>
      <c r="C523" s="60" t="s">
        <v>79</v>
      </c>
      <c r="D523" s="60">
        <v>-11.2</v>
      </c>
      <c r="E523" s="60">
        <v>-9</v>
      </c>
      <c r="F523" s="60">
        <v>-1.9</v>
      </c>
      <c r="G523" s="63"/>
    </row>
    <row r="524" spans="1:7">
      <c r="A524" s="61">
        <v>43831</v>
      </c>
      <c r="B524" s="63">
        <v>1285</v>
      </c>
      <c r="C524" s="60" t="s">
        <v>79</v>
      </c>
      <c r="D524" s="60">
        <v>-11.1</v>
      </c>
      <c r="E524" s="60">
        <v>-8.3000000000000007</v>
      </c>
      <c r="F524" s="60">
        <v>-0.4</v>
      </c>
      <c r="G524" s="63"/>
    </row>
    <row r="525" spans="1:7">
      <c r="A525" s="61">
        <v>43862</v>
      </c>
      <c r="B525" s="63">
        <v>1287</v>
      </c>
      <c r="C525" s="60" t="s">
        <v>79</v>
      </c>
      <c r="D525" s="60">
        <v>-10.9</v>
      </c>
      <c r="E525" s="60">
        <v>-2.1</v>
      </c>
      <c r="F525" s="60">
        <v>0.2</v>
      </c>
      <c r="G525" s="63"/>
    </row>
    <row r="526" spans="1:7">
      <c r="A526" s="61">
        <v>43891</v>
      </c>
      <c r="B526" s="63">
        <v>1341</v>
      </c>
      <c r="C526" s="60" t="s">
        <v>79</v>
      </c>
      <c r="D526" s="60">
        <v>-7.4</v>
      </c>
      <c r="E526" s="60">
        <v>4</v>
      </c>
      <c r="F526" s="60">
        <v>4.2</v>
      </c>
      <c r="G526" s="63">
        <f>AVERAGE(B515:B526)</f>
        <v>1380.4166666666667</v>
      </c>
    </row>
    <row r="527" spans="1:7">
      <c r="A527" s="61">
        <v>43922</v>
      </c>
      <c r="B527" s="63">
        <v>1354</v>
      </c>
      <c r="C527" s="60" t="s">
        <v>79</v>
      </c>
      <c r="D527" s="60">
        <v>-7.1</v>
      </c>
      <c r="E527" s="60">
        <v>5.4</v>
      </c>
      <c r="F527" s="60">
        <v>1</v>
      </c>
      <c r="G527" s="63"/>
    </row>
    <row r="528" spans="1:7">
      <c r="A528" s="61">
        <v>43952</v>
      </c>
      <c r="B528" s="63">
        <v>1369</v>
      </c>
      <c r="C528" s="60" t="s">
        <v>79</v>
      </c>
      <c r="D528" s="60">
        <v>-5.8</v>
      </c>
      <c r="E528" s="60">
        <v>6.4</v>
      </c>
      <c r="F528" s="60">
        <v>1.1000000000000001</v>
      </c>
      <c r="G528" s="63"/>
    </row>
    <row r="529" spans="1:7">
      <c r="A529" s="61">
        <v>43983</v>
      </c>
      <c r="B529" s="63">
        <v>1337</v>
      </c>
      <c r="C529" s="60" t="s">
        <v>79</v>
      </c>
      <c r="D529" s="60">
        <v>-7.5</v>
      </c>
      <c r="E529" s="60">
        <v>-0.3</v>
      </c>
      <c r="F529" s="60">
        <v>-2.2999999999999998</v>
      </c>
      <c r="G529" s="63"/>
    </row>
    <row r="530" spans="1:7">
      <c r="A530" s="61">
        <v>44013</v>
      </c>
      <c r="B530" s="63">
        <v>1324</v>
      </c>
      <c r="C530" s="60" t="s">
        <v>79</v>
      </c>
      <c r="D530" s="60">
        <v>-8.1</v>
      </c>
      <c r="E530" s="60">
        <v>-2.2000000000000002</v>
      </c>
      <c r="F530" s="60">
        <v>-1</v>
      </c>
      <c r="G530" s="63"/>
    </row>
    <row r="531" spans="1:7">
      <c r="A531" s="61">
        <v>44044</v>
      </c>
      <c r="B531" s="63">
        <v>1317</v>
      </c>
      <c r="C531" s="60" t="s">
        <v>79</v>
      </c>
      <c r="D531" s="60">
        <v>-7.9</v>
      </c>
      <c r="E531" s="60">
        <v>-3.8</v>
      </c>
      <c r="F531" s="60">
        <v>-0.5</v>
      </c>
      <c r="G531" s="63"/>
    </row>
    <row r="532" spans="1:7">
      <c r="A532" s="61">
        <v>44075</v>
      </c>
      <c r="B532" s="63">
        <v>1317</v>
      </c>
      <c r="C532" s="60" t="s">
        <v>79</v>
      </c>
      <c r="D532" s="60">
        <v>-7.1</v>
      </c>
      <c r="E532" s="60">
        <v>-1.5</v>
      </c>
      <c r="F532" s="60">
        <v>0</v>
      </c>
      <c r="G532" s="63"/>
    </row>
    <row r="533" spans="1:7">
      <c r="A533" s="61">
        <v>44105</v>
      </c>
      <c r="B533" s="63">
        <v>1337</v>
      </c>
      <c r="C533" s="60" t="s">
        <v>79</v>
      </c>
      <c r="D533" s="60">
        <v>-4.5999999999999996</v>
      </c>
      <c r="E533" s="60">
        <v>1</v>
      </c>
      <c r="F533" s="60">
        <v>1.5</v>
      </c>
      <c r="G533" s="63"/>
    </row>
    <row r="534" spans="1:7">
      <c r="A534" s="61">
        <v>44136</v>
      </c>
      <c r="B534" s="63">
        <v>1363</v>
      </c>
      <c r="C534" s="60" t="s">
        <v>79</v>
      </c>
      <c r="D534" s="60">
        <v>3.7</v>
      </c>
      <c r="E534" s="60">
        <v>3.5</v>
      </c>
      <c r="F534" s="60">
        <v>1.9</v>
      </c>
      <c r="G534" s="63"/>
    </row>
    <row r="535" spans="1:7">
      <c r="A535" s="61">
        <v>44166</v>
      </c>
      <c r="B535" s="63">
        <v>1397</v>
      </c>
      <c r="C535" s="60" t="s">
        <v>79</v>
      </c>
      <c r="D535" s="60">
        <v>8.3000000000000007</v>
      </c>
      <c r="E535" s="60">
        <v>6.1</v>
      </c>
      <c r="F535" s="60">
        <v>2.5</v>
      </c>
      <c r="G535" s="63"/>
    </row>
    <row r="536" spans="1:7">
      <c r="A536" s="61">
        <v>44197</v>
      </c>
      <c r="B536" s="63">
        <v>1455</v>
      </c>
      <c r="C536" s="60" t="s">
        <v>79</v>
      </c>
      <c r="D536" s="60">
        <v>13.2</v>
      </c>
      <c r="E536" s="60">
        <v>8.8000000000000007</v>
      </c>
      <c r="F536" s="60">
        <v>4.2</v>
      </c>
      <c r="G536" s="63"/>
    </row>
    <row r="537" spans="1:7">
      <c r="A537" s="61">
        <v>44228</v>
      </c>
      <c r="B537" s="63">
        <v>1532</v>
      </c>
      <c r="C537" s="60" t="s">
        <v>79</v>
      </c>
      <c r="D537" s="60">
        <v>19</v>
      </c>
      <c r="E537" s="60">
        <v>12.4</v>
      </c>
      <c r="F537" s="60">
        <v>5.3</v>
      </c>
      <c r="G537" s="63"/>
    </row>
    <row r="538" spans="1:7">
      <c r="A538" s="61">
        <v>44256</v>
      </c>
      <c r="B538" s="63">
        <v>1719</v>
      </c>
      <c r="C538" s="60" t="s">
        <v>79</v>
      </c>
      <c r="D538" s="60">
        <v>28.2</v>
      </c>
      <c r="E538" s="60">
        <v>23</v>
      </c>
      <c r="F538" s="60">
        <v>12.2</v>
      </c>
      <c r="G538" s="63">
        <f>AVERAGE(B527:B538)</f>
        <v>1401.75</v>
      </c>
    </row>
    <row r="539" spans="1:7">
      <c r="A539" s="61">
        <v>44287</v>
      </c>
      <c r="B539" s="63">
        <v>1836</v>
      </c>
      <c r="C539" s="60" t="s">
        <v>79</v>
      </c>
      <c r="D539" s="60">
        <v>35.6</v>
      </c>
      <c r="E539" s="60">
        <v>26.2</v>
      </c>
      <c r="F539" s="60">
        <v>6.8</v>
      </c>
      <c r="G539" s="63"/>
    </row>
    <row r="540" spans="1:7">
      <c r="A540" s="61">
        <v>44317</v>
      </c>
      <c r="B540" s="63">
        <v>1920</v>
      </c>
      <c r="C540" s="60" t="s">
        <v>79</v>
      </c>
      <c r="D540" s="60">
        <v>40.200000000000003</v>
      </c>
      <c r="E540" s="60">
        <v>25.3</v>
      </c>
      <c r="F540" s="60">
        <v>4.5999999999999996</v>
      </c>
      <c r="G540" s="63"/>
    </row>
    <row r="541" spans="1:7">
      <c r="A541" s="61">
        <v>44348</v>
      </c>
      <c r="B541" s="63">
        <v>2024</v>
      </c>
      <c r="C541" s="60" t="s">
        <v>79</v>
      </c>
      <c r="D541" s="60">
        <v>51.4</v>
      </c>
      <c r="E541" s="60">
        <v>17.7</v>
      </c>
      <c r="F541" s="60">
        <v>5.4</v>
      </c>
      <c r="G541" s="63"/>
    </row>
    <row r="542" spans="1:7">
      <c r="A542" s="61">
        <v>44378</v>
      </c>
      <c r="B542" s="63">
        <v>2153</v>
      </c>
      <c r="C542" s="60" t="s">
        <v>79</v>
      </c>
      <c r="D542" s="60">
        <v>62.6</v>
      </c>
      <c r="E542" s="60">
        <v>17.3</v>
      </c>
      <c r="F542" s="60">
        <v>6.4</v>
      </c>
      <c r="G542" s="63"/>
    </row>
    <row r="543" spans="1:7">
      <c r="A543" s="61">
        <v>44409</v>
      </c>
      <c r="B543" s="63">
        <v>2226</v>
      </c>
      <c r="C543" s="60" t="s">
        <v>79</v>
      </c>
      <c r="D543" s="60">
        <v>69</v>
      </c>
      <c r="E543" s="60">
        <v>15.9</v>
      </c>
      <c r="F543" s="60">
        <v>3.4</v>
      </c>
      <c r="G543" s="63"/>
    </row>
    <row r="544" spans="1:7">
      <c r="A544" s="61">
        <v>44440</v>
      </c>
      <c r="B544" s="63">
        <v>2236</v>
      </c>
      <c r="C544" s="60" t="s">
        <v>79</v>
      </c>
      <c r="D544" s="60">
        <v>69.8</v>
      </c>
      <c r="E544" s="60">
        <v>10.5</v>
      </c>
      <c r="F544" s="60">
        <v>0.4</v>
      </c>
      <c r="G544" s="63"/>
    </row>
    <row r="545" spans="1:8">
      <c r="A545" s="61">
        <v>44470</v>
      </c>
      <c r="B545" s="63">
        <v>2228</v>
      </c>
      <c r="C545" s="60" t="s">
        <v>79</v>
      </c>
      <c r="D545" s="60">
        <v>66.599999999999994</v>
      </c>
      <c r="E545" s="60">
        <v>3.5</v>
      </c>
      <c r="F545" s="60">
        <v>-0.4</v>
      </c>
      <c r="G545" s="63"/>
    </row>
    <row r="546" spans="1:8">
      <c r="A546" s="61">
        <v>44501</v>
      </c>
      <c r="B546" s="63">
        <v>2224</v>
      </c>
      <c r="C546" s="60" t="s">
        <v>79</v>
      </c>
      <c r="D546" s="60">
        <v>63.2</v>
      </c>
      <c r="E546" s="60">
        <v>-0.1</v>
      </c>
      <c r="F546" s="60">
        <v>-0.2</v>
      </c>
      <c r="G546" s="63"/>
    </row>
    <row r="547" spans="1:8">
      <c r="A547" s="61">
        <v>44531</v>
      </c>
      <c r="B547" s="63">
        <v>2202</v>
      </c>
      <c r="C547" s="60" t="s">
        <v>79</v>
      </c>
      <c r="D547" s="60">
        <v>57.6</v>
      </c>
      <c r="E547" s="60">
        <v>-1.5</v>
      </c>
      <c r="F547" s="60">
        <v>-1</v>
      </c>
      <c r="G547" s="63"/>
    </row>
    <row r="548" spans="1:8">
      <c r="A548" s="61">
        <v>44562</v>
      </c>
      <c r="B548" s="63">
        <v>2199</v>
      </c>
      <c r="C548" s="60" t="s">
        <v>79</v>
      </c>
      <c r="D548" s="60">
        <v>51.1</v>
      </c>
      <c r="E548" s="60">
        <v>-1.3</v>
      </c>
      <c r="F548" s="60">
        <v>-0.1</v>
      </c>
      <c r="G548" s="63"/>
    </row>
    <row r="549" spans="1:8">
      <c r="A549" s="61">
        <v>44593</v>
      </c>
      <c r="B549" s="63">
        <v>2201</v>
      </c>
      <c r="C549" s="60" t="s">
        <v>81</v>
      </c>
      <c r="D549" s="60">
        <v>43.7</v>
      </c>
      <c r="E549" s="60">
        <v>-1</v>
      </c>
      <c r="F549" s="60">
        <v>0.1</v>
      </c>
      <c r="G549" s="63"/>
    </row>
    <row r="550" spans="1:8">
      <c r="A550" s="61">
        <v>44621</v>
      </c>
      <c r="B550" s="63">
        <v>2721</v>
      </c>
      <c r="C550" s="60" t="s">
        <v>81</v>
      </c>
      <c r="D550" s="60">
        <v>58.3</v>
      </c>
      <c r="E550" s="60">
        <v>23.6</v>
      </c>
      <c r="F550" s="60">
        <v>23.6</v>
      </c>
      <c r="G550" s="63">
        <f>AVERAGE(B539:B550)</f>
        <v>2180.8333333333335</v>
      </c>
      <c r="H550" s="60">
        <f>G550/G514</f>
        <v>1.5185980386467826</v>
      </c>
    </row>
    <row r="551" spans="1:8">
      <c r="A551" s="61">
        <v>44652</v>
      </c>
      <c r="B551" s="63">
        <v>2667</v>
      </c>
      <c r="C551" s="60" t="s">
        <v>81</v>
      </c>
      <c r="D551" s="60">
        <v>45.3</v>
      </c>
      <c r="E551" s="60">
        <v>21.3</v>
      </c>
      <c r="F551" s="60">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E2E49-5D87-4A26-9113-138A110F8C81}">
  <dimension ref="A2:H540"/>
  <sheetViews>
    <sheetView topLeftCell="A526" workbookViewId="0">
      <selection activeCell="B538" sqref="B538"/>
    </sheetView>
  </sheetViews>
  <sheetFormatPr defaultRowHeight="14.5"/>
  <cols>
    <col min="1" max="1" width="8.7265625" style="60"/>
    <col min="2" max="2" width="10.1796875" style="60" customWidth="1"/>
    <col min="3" max="16384" width="8.7265625" style="60"/>
  </cols>
  <sheetData>
    <row r="2" spans="1:6">
      <c r="A2" s="60" t="s">
        <v>73</v>
      </c>
      <c r="B2" s="60" t="s">
        <v>103</v>
      </c>
    </row>
    <row r="3" spans="1:6">
      <c r="A3" s="60" t="s">
        <v>102</v>
      </c>
      <c r="B3" s="60" t="s">
        <v>101</v>
      </c>
    </row>
    <row r="4" spans="1:6">
      <c r="A4" s="60" t="s">
        <v>100</v>
      </c>
      <c r="B4" s="62">
        <v>44705</v>
      </c>
    </row>
    <row r="5" spans="1:6">
      <c r="A5" s="60" t="s">
        <v>99</v>
      </c>
    </row>
    <row r="6" spans="1:6">
      <c r="A6" s="60" t="s">
        <v>74</v>
      </c>
      <c r="B6" s="60" t="s">
        <v>40</v>
      </c>
      <c r="C6" s="60" t="s">
        <v>75</v>
      </c>
      <c r="D6" s="60" t="s">
        <v>98</v>
      </c>
    </row>
    <row r="7" spans="1:6">
      <c r="D7" s="60" t="s">
        <v>76</v>
      </c>
      <c r="E7" s="60" t="s">
        <v>77</v>
      </c>
      <c r="F7" s="60" t="s">
        <v>78</v>
      </c>
    </row>
    <row r="8" spans="1:6">
      <c r="A8" s="61">
        <v>28491</v>
      </c>
      <c r="B8" s="60">
        <v>47.8</v>
      </c>
      <c r="C8" s="60" t="s">
        <v>79</v>
      </c>
    </row>
    <row r="9" spans="1:6">
      <c r="A9" s="61">
        <v>28522</v>
      </c>
      <c r="B9" s="60">
        <v>48</v>
      </c>
      <c r="C9" s="60" t="s">
        <v>79</v>
      </c>
      <c r="F9" s="60">
        <v>0.4</v>
      </c>
    </row>
    <row r="10" spans="1:6">
      <c r="A10" s="61">
        <v>28550</v>
      </c>
      <c r="B10" s="60">
        <v>48.1</v>
      </c>
      <c r="C10" s="60" t="s">
        <v>79</v>
      </c>
      <c r="F10" s="60">
        <v>0.2</v>
      </c>
    </row>
    <row r="11" spans="1:6">
      <c r="A11" s="61">
        <v>28581</v>
      </c>
      <c r="B11" s="60">
        <v>48.7</v>
      </c>
      <c r="C11" s="60" t="s">
        <v>79</v>
      </c>
      <c r="E11" s="60">
        <v>1.9</v>
      </c>
      <c r="F11" s="60">
        <v>1.2</v>
      </c>
    </row>
    <row r="12" spans="1:6">
      <c r="A12" s="61">
        <v>28611</v>
      </c>
      <c r="B12" s="60">
        <v>49</v>
      </c>
      <c r="C12" s="60" t="s">
        <v>79</v>
      </c>
      <c r="E12" s="60">
        <v>2.1</v>
      </c>
      <c r="F12" s="60">
        <v>0.6</v>
      </c>
    </row>
    <row r="13" spans="1:6">
      <c r="A13" s="61">
        <v>28642</v>
      </c>
      <c r="B13" s="60">
        <v>49.2</v>
      </c>
      <c r="C13" s="60" t="s">
        <v>79</v>
      </c>
      <c r="E13" s="60">
        <v>2.2999999999999998</v>
      </c>
      <c r="F13" s="60">
        <v>0.4</v>
      </c>
    </row>
    <row r="14" spans="1:6">
      <c r="A14" s="61">
        <v>28672</v>
      </c>
      <c r="B14" s="60">
        <v>50.7</v>
      </c>
      <c r="C14" s="60" t="s">
        <v>79</v>
      </c>
      <c r="E14" s="60">
        <v>4.0999999999999996</v>
      </c>
      <c r="F14" s="60">
        <v>3</v>
      </c>
    </row>
    <row r="15" spans="1:6">
      <c r="A15" s="61">
        <v>28703</v>
      </c>
      <c r="B15" s="60">
        <v>51</v>
      </c>
      <c r="C15" s="60" t="s">
        <v>79</v>
      </c>
      <c r="E15" s="60">
        <v>4.0999999999999996</v>
      </c>
      <c r="F15" s="60">
        <v>0.6</v>
      </c>
    </row>
    <row r="16" spans="1:6">
      <c r="A16" s="61">
        <v>28734</v>
      </c>
      <c r="B16" s="60">
        <v>51.2</v>
      </c>
      <c r="C16" s="60" t="s">
        <v>79</v>
      </c>
      <c r="E16" s="60">
        <v>4.0999999999999996</v>
      </c>
      <c r="F16" s="60">
        <v>0.4</v>
      </c>
    </row>
    <row r="17" spans="1:6">
      <c r="A17" s="61">
        <v>28764</v>
      </c>
      <c r="B17" s="60">
        <v>51.7</v>
      </c>
      <c r="C17" s="60" t="s">
        <v>79</v>
      </c>
      <c r="E17" s="60">
        <v>2</v>
      </c>
      <c r="F17" s="60">
        <v>1</v>
      </c>
    </row>
    <row r="18" spans="1:6">
      <c r="A18" s="61">
        <v>28795</v>
      </c>
      <c r="B18" s="60">
        <v>52.5</v>
      </c>
      <c r="C18" s="60" t="s">
        <v>79</v>
      </c>
      <c r="E18" s="60">
        <v>2.9</v>
      </c>
      <c r="F18" s="60">
        <v>1.5</v>
      </c>
    </row>
    <row r="19" spans="1:6">
      <c r="A19" s="61">
        <v>28825</v>
      </c>
      <c r="B19" s="60">
        <v>52.7</v>
      </c>
      <c r="C19" s="60" t="s">
        <v>79</v>
      </c>
      <c r="E19" s="60">
        <v>2.9</v>
      </c>
      <c r="F19" s="60">
        <v>0.4</v>
      </c>
    </row>
    <row r="20" spans="1:6">
      <c r="A20" s="61">
        <v>28856</v>
      </c>
      <c r="B20" s="60">
        <v>53.1</v>
      </c>
      <c r="C20" s="60" t="s">
        <v>79</v>
      </c>
      <c r="D20" s="60">
        <v>11.1</v>
      </c>
      <c r="E20" s="60">
        <v>2.7</v>
      </c>
      <c r="F20" s="60">
        <v>0.8</v>
      </c>
    </row>
    <row r="21" spans="1:6">
      <c r="A21" s="61">
        <v>28887</v>
      </c>
      <c r="B21" s="60">
        <v>53.6</v>
      </c>
      <c r="C21" s="60" t="s">
        <v>79</v>
      </c>
      <c r="D21" s="60">
        <v>11.7</v>
      </c>
      <c r="E21" s="60">
        <v>2.1</v>
      </c>
      <c r="F21" s="60">
        <v>0.9</v>
      </c>
    </row>
    <row r="22" spans="1:6">
      <c r="A22" s="61">
        <v>28915</v>
      </c>
      <c r="B22" s="60">
        <v>54.1</v>
      </c>
      <c r="C22" s="60" t="s">
        <v>79</v>
      </c>
      <c r="D22" s="60">
        <v>12.5</v>
      </c>
      <c r="E22" s="60">
        <v>2.7</v>
      </c>
      <c r="F22" s="60">
        <v>0.9</v>
      </c>
    </row>
    <row r="23" spans="1:6">
      <c r="A23" s="61">
        <v>28946</v>
      </c>
      <c r="B23" s="60">
        <v>54.8</v>
      </c>
      <c r="C23" s="60" t="s">
        <v>79</v>
      </c>
      <c r="D23" s="60">
        <v>12.5</v>
      </c>
      <c r="E23" s="60">
        <v>3.2</v>
      </c>
      <c r="F23" s="60">
        <v>1.3</v>
      </c>
    </row>
    <row r="24" spans="1:6">
      <c r="A24" s="61">
        <v>28976</v>
      </c>
      <c r="B24" s="60">
        <v>55.4</v>
      </c>
      <c r="C24" s="60" t="s">
        <v>79</v>
      </c>
      <c r="D24" s="60">
        <v>13.1</v>
      </c>
      <c r="E24" s="60">
        <v>3.4</v>
      </c>
      <c r="F24" s="60">
        <v>1.1000000000000001</v>
      </c>
    </row>
    <row r="25" spans="1:6">
      <c r="A25" s="61">
        <v>29007</v>
      </c>
      <c r="B25" s="60">
        <v>55.7</v>
      </c>
      <c r="C25" s="60" t="s">
        <v>79</v>
      </c>
      <c r="D25" s="60">
        <v>13.2</v>
      </c>
      <c r="E25" s="60">
        <v>3</v>
      </c>
      <c r="F25" s="60">
        <v>0.5</v>
      </c>
    </row>
    <row r="26" spans="1:6">
      <c r="A26" s="61">
        <v>29037</v>
      </c>
      <c r="B26" s="60">
        <v>58.4</v>
      </c>
      <c r="C26" s="60" t="s">
        <v>79</v>
      </c>
      <c r="D26" s="60">
        <v>15.2</v>
      </c>
      <c r="E26" s="60">
        <v>6.6</v>
      </c>
      <c r="F26" s="60">
        <v>4.8</v>
      </c>
    </row>
    <row r="27" spans="1:6">
      <c r="A27" s="61">
        <v>29068</v>
      </c>
      <c r="B27" s="60">
        <v>60.4</v>
      </c>
      <c r="C27" s="60" t="s">
        <v>79</v>
      </c>
      <c r="D27" s="60">
        <v>18.399999999999999</v>
      </c>
      <c r="E27" s="60">
        <v>9</v>
      </c>
      <c r="F27" s="60">
        <v>3.4</v>
      </c>
    </row>
    <row r="28" spans="1:6">
      <c r="A28" s="61">
        <v>29099</v>
      </c>
      <c r="B28" s="60">
        <v>61.5</v>
      </c>
      <c r="C28" s="60" t="s">
        <v>79</v>
      </c>
      <c r="D28" s="60">
        <v>20.100000000000001</v>
      </c>
      <c r="E28" s="60">
        <v>10.4</v>
      </c>
      <c r="F28" s="60">
        <v>1.8</v>
      </c>
    </row>
    <row r="29" spans="1:6">
      <c r="A29" s="61">
        <v>29129</v>
      </c>
      <c r="B29" s="60">
        <v>62.1</v>
      </c>
      <c r="C29" s="60" t="s">
        <v>79</v>
      </c>
      <c r="D29" s="60">
        <v>20.100000000000001</v>
      </c>
      <c r="E29" s="60">
        <v>6.3</v>
      </c>
      <c r="F29" s="60">
        <v>1</v>
      </c>
    </row>
    <row r="30" spans="1:6">
      <c r="A30" s="61">
        <v>29160</v>
      </c>
      <c r="B30" s="60">
        <v>62.4</v>
      </c>
      <c r="C30" s="60" t="s">
        <v>79</v>
      </c>
      <c r="D30" s="60">
        <v>18.899999999999999</v>
      </c>
      <c r="E30" s="60">
        <v>3.3</v>
      </c>
      <c r="F30" s="60">
        <v>0.5</v>
      </c>
    </row>
    <row r="31" spans="1:6">
      <c r="A31" s="61">
        <v>29190</v>
      </c>
      <c r="B31" s="60">
        <v>62.9</v>
      </c>
      <c r="C31" s="60" t="s">
        <v>79</v>
      </c>
      <c r="D31" s="60">
        <v>19.399999999999999</v>
      </c>
      <c r="E31" s="60">
        <v>2.2999999999999998</v>
      </c>
      <c r="F31" s="60">
        <v>0.8</v>
      </c>
    </row>
    <row r="32" spans="1:6">
      <c r="A32" s="61">
        <v>29221</v>
      </c>
      <c r="B32" s="60">
        <v>63.5</v>
      </c>
      <c r="C32" s="60" t="s">
        <v>79</v>
      </c>
      <c r="D32" s="60">
        <v>19.600000000000001</v>
      </c>
      <c r="E32" s="60">
        <v>2.2999999999999998</v>
      </c>
      <c r="F32" s="60">
        <v>1</v>
      </c>
    </row>
    <row r="33" spans="1:6">
      <c r="A33" s="61">
        <v>29252</v>
      </c>
      <c r="B33" s="60">
        <v>64.900000000000006</v>
      </c>
      <c r="C33" s="60" t="s">
        <v>79</v>
      </c>
      <c r="D33" s="60">
        <v>21.1</v>
      </c>
      <c r="E33" s="60">
        <v>4</v>
      </c>
      <c r="F33" s="60">
        <v>2.2000000000000002</v>
      </c>
    </row>
    <row r="34" spans="1:6">
      <c r="A34" s="61">
        <v>29281</v>
      </c>
      <c r="B34" s="60">
        <v>65.400000000000006</v>
      </c>
      <c r="C34" s="60" t="s">
        <v>79</v>
      </c>
      <c r="D34" s="60">
        <v>20.9</v>
      </c>
      <c r="E34" s="60">
        <v>4</v>
      </c>
      <c r="F34" s="60">
        <v>0.8</v>
      </c>
    </row>
    <row r="35" spans="1:6">
      <c r="A35" s="61">
        <v>29312</v>
      </c>
      <c r="B35" s="60">
        <v>66.7</v>
      </c>
      <c r="C35" s="60" t="s">
        <v>79</v>
      </c>
      <c r="D35" s="60">
        <v>21.7</v>
      </c>
      <c r="E35" s="60">
        <v>5</v>
      </c>
      <c r="F35" s="60">
        <v>2</v>
      </c>
    </row>
    <row r="36" spans="1:6">
      <c r="A36" s="61">
        <v>29342</v>
      </c>
      <c r="B36" s="60">
        <v>67.5</v>
      </c>
      <c r="C36" s="60" t="s">
        <v>79</v>
      </c>
      <c r="D36" s="60">
        <v>21.8</v>
      </c>
      <c r="E36" s="60">
        <v>4</v>
      </c>
      <c r="F36" s="60">
        <v>1.2</v>
      </c>
    </row>
    <row r="37" spans="1:6">
      <c r="A37" s="61">
        <v>29373</v>
      </c>
      <c r="B37" s="60">
        <v>67.900000000000006</v>
      </c>
      <c r="C37" s="60" t="s">
        <v>79</v>
      </c>
      <c r="D37" s="60">
        <v>21.9</v>
      </c>
      <c r="E37" s="60">
        <v>3.8</v>
      </c>
      <c r="F37" s="60">
        <v>0.6</v>
      </c>
    </row>
    <row r="38" spans="1:6">
      <c r="A38" s="61">
        <v>29403</v>
      </c>
      <c r="B38" s="60">
        <v>71.900000000000006</v>
      </c>
      <c r="C38" s="60" t="s">
        <v>79</v>
      </c>
      <c r="D38" s="60">
        <v>23.1</v>
      </c>
      <c r="E38" s="60">
        <v>7.8</v>
      </c>
      <c r="F38" s="60">
        <v>5.9</v>
      </c>
    </row>
    <row r="39" spans="1:6">
      <c r="A39" s="61">
        <v>29434</v>
      </c>
      <c r="B39" s="60">
        <v>72.099999999999994</v>
      </c>
      <c r="C39" s="60" t="s">
        <v>79</v>
      </c>
      <c r="D39" s="60">
        <v>19.399999999999999</v>
      </c>
      <c r="E39" s="60">
        <v>6.8</v>
      </c>
      <c r="F39" s="60">
        <v>0.3</v>
      </c>
    </row>
    <row r="40" spans="1:6">
      <c r="A40" s="61">
        <v>29465</v>
      </c>
      <c r="B40" s="60">
        <v>72.8</v>
      </c>
      <c r="C40" s="60" t="s">
        <v>79</v>
      </c>
      <c r="D40" s="60">
        <v>18.399999999999999</v>
      </c>
      <c r="E40" s="60">
        <v>7.2</v>
      </c>
      <c r="F40" s="60">
        <v>1</v>
      </c>
    </row>
    <row r="41" spans="1:6">
      <c r="A41" s="61">
        <v>29495</v>
      </c>
      <c r="B41" s="60">
        <v>73.2</v>
      </c>
      <c r="C41" s="60" t="s">
        <v>79</v>
      </c>
      <c r="D41" s="60">
        <v>17.899999999999999</v>
      </c>
      <c r="E41" s="60">
        <v>1.8</v>
      </c>
      <c r="F41" s="60">
        <v>0.5</v>
      </c>
    </row>
    <row r="42" spans="1:6">
      <c r="A42" s="61">
        <v>29526</v>
      </c>
      <c r="B42" s="60">
        <v>73.3</v>
      </c>
      <c r="C42" s="60" t="s">
        <v>79</v>
      </c>
      <c r="D42" s="60">
        <v>17.5</v>
      </c>
      <c r="E42" s="60">
        <v>1.7</v>
      </c>
      <c r="F42" s="60">
        <v>0.1</v>
      </c>
    </row>
    <row r="43" spans="1:6">
      <c r="A43" s="61">
        <v>29556</v>
      </c>
      <c r="B43" s="60">
        <v>73.5</v>
      </c>
      <c r="C43" s="60" t="s">
        <v>79</v>
      </c>
      <c r="D43" s="60">
        <v>16.899999999999999</v>
      </c>
      <c r="E43" s="60">
        <v>1</v>
      </c>
      <c r="F43" s="60">
        <v>0.3</v>
      </c>
    </row>
    <row r="44" spans="1:6">
      <c r="A44" s="61">
        <v>29587</v>
      </c>
      <c r="B44" s="60">
        <v>73.599999999999994</v>
      </c>
      <c r="C44" s="60" t="s">
        <v>79</v>
      </c>
      <c r="D44" s="60">
        <v>15.9</v>
      </c>
      <c r="E44" s="60">
        <v>0.5</v>
      </c>
      <c r="F44" s="60">
        <v>0.1</v>
      </c>
    </row>
    <row r="45" spans="1:6">
      <c r="A45" s="61">
        <v>29618</v>
      </c>
      <c r="B45" s="60">
        <v>74.400000000000006</v>
      </c>
      <c r="C45" s="60" t="s">
        <v>79</v>
      </c>
      <c r="D45" s="60">
        <v>14.6</v>
      </c>
      <c r="E45" s="60">
        <v>1.5</v>
      </c>
      <c r="F45" s="60">
        <v>1.1000000000000001</v>
      </c>
    </row>
    <row r="46" spans="1:6">
      <c r="A46" s="61">
        <v>29646</v>
      </c>
      <c r="B46" s="60">
        <v>74.7</v>
      </c>
      <c r="C46" s="60" t="s">
        <v>79</v>
      </c>
      <c r="D46" s="60">
        <v>14.2</v>
      </c>
      <c r="E46" s="60">
        <v>1.6</v>
      </c>
      <c r="F46" s="60">
        <v>0.4</v>
      </c>
    </row>
    <row r="47" spans="1:6">
      <c r="A47" s="61">
        <v>29677</v>
      </c>
      <c r="B47" s="60">
        <v>75.400000000000006</v>
      </c>
      <c r="C47" s="60" t="s">
        <v>79</v>
      </c>
      <c r="D47" s="60">
        <v>13</v>
      </c>
      <c r="E47" s="60">
        <v>2.4</v>
      </c>
      <c r="F47" s="60">
        <v>0.9</v>
      </c>
    </row>
    <row r="48" spans="1:6">
      <c r="A48" s="61">
        <v>29707</v>
      </c>
      <c r="B48" s="60">
        <v>75.900000000000006</v>
      </c>
      <c r="C48" s="60" t="s">
        <v>79</v>
      </c>
      <c r="D48" s="60">
        <v>12.4</v>
      </c>
      <c r="E48" s="60">
        <v>2</v>
      </c>
      <c r="F48" s="60">
        <v>0.7</v>
      </c>
    </row>
    <row r="49" spans="1:6">
      <c r="A49" s="61">
        <v>29738</v>
      </c>
      <c r="B49" s="60">
        <v>76.2</v>
      </c>
      <c r="C49" s="60" t="s">
        <v>79</v>
      </c>
      <c r="D49" s="60">
        <v>12.2</v>
      </c>
      <c r="E49" s="60">
        <v>2</v>
      </c>
      <c r="F49" s="60">
        <v>0.4</v>
      </c>
    </row>
    <row r="50" spans="1:6">
      <c r="A50" s="61">
        <v>29768</v>
      </c>
      <c r="B50" s="60">
        <v>76.3</v>
      </c>
      <c r="C50" s="60" t="s">
        <v>79</v>
      </c>
      <c r="D50" s="60">
        <v>6.1</v>
      </c>
      <c r="E50" s="60">
        <v>1.2</v>
      </c>
      <c r="F50" s="60">
        <v>0.1</v>
      </c>
    </row>
    <row r="51" spans="1:6">
      <c r="A51" s="61">
        <v>29799</v>
      </c>
      <c r="B51" s="60">
        <v>78</v>
      </c>
      <c r="C51" s="60" t="s">
        <v>79</v>
      </c>
      <c r="D51" s="60">
        <v>8.1999999999999993</v>
      </c>
      <c r="E51" s="60">
        <v>2.8</v>
      </c>
      <c r="F51" s="60">
        <v>2.2000000000000002</v>
      </c>
    </row>
    <row r="52" spans="1:6">
      <c r="A52" s="61">
        <v>29830</v>
      </c>
      <c r="B52" s="60">
        <v>78.3</v>
      </c>
      <c r="C52" s="60" t="s">
        <v>79</v>
      </c>
      <c r="D52" s="60">
        <v>7.6</v>
      </c>
      <c r="E52" s="60">
        <v>2.8</v>
      </c>
      <c r="F52" s="60">
        <v>0.4</v>
      </c>
    </row>
    <row r="53" spans="1:6">
      <c r="A53" s="61">
        <v>29860</v>
      </c>
      <c r="B53" s="60">
        <v>78.400000000000006</v>
      </c>
      <c r="C53" s="60" t="s">
        <v>79</v>
      </c>
      <c r="D53" s="60">
        <v>7.1</v>
      </c>
      <c r="E53" s="60">
        <v>2.8</v>
      </c>
      <c r="F53" s="60">
        <v>0.1</v>
      </c>
    </row>
    <row r="54" spans="1:6">
      <c r="A54" s="61">
        <v>29891</v>
      </c>
      <c r="B54" s="60">
        <v>79.599999999999994</v>
      </c>
      <c r="C54" s="60" t="s">
        <v>79</v>
      </c>
      <c r="D54" s="60">
        <v>8.6</v>
      </c>
      <c r="E54" s="60">
        <v>2.1</v>
      </c>
      <c r="F54" s="60">
        <v>1.5</v>
      </c>
    </row>
    <row r="55" spans="1:6">
      <c r="A55" s="61">
        <v>29921</v>
      </c>
      <c r="B55" s="60">
        <v>79.900000000000006</v>
      </c>
      <c r="C55" s="60" t="s">
        <v>79</v>
      </c>
      <c r="D55" s="60">
        <v>8.6999999999999993</v>
      </c>
      <c r="E55" s="60">
        <v>2</v>
      </c>
      <c r="F55" s="60">
        <v>0.4</v>
      </c>
    </row>
    <row r="56" spans="1:6">
      <c r="A56" s="61">
        <v>29952</v>
      </c>
      <c r="B56" s="60">
        <v>80.099999999999994</v>
      </c>
      <c r="C56" s="60" t="s">
        <v>79</v>
      </c>
      <c r="D56" s="60">
        <v>8.8000000000000007</v>
      </c>
      <c r="E56" s="60">
        <v>2.2000000000000002</v>
      </c>
      <c r="F56" s="60">
        <v>0.3</v>
      </c>
    </row>
    <row r="57" spans="1:6">
      <c r="A57" s="61">
        <v>29983</v>
      </c>
      <c r="B57" s="60">
        <v>81.5</v>
      </c>
      <c r="C57" s="60" t="s">
        <v>79</v>
      </c>
      <c r="D57" s="60">
        <v>9.5</v>
      </c>
      <c r="E57" s="60">
        <v>2.4</v>
      </c>
      <c r="F57" s="60">
        <v>1.7</v>
      </c>
    </row>
    <row r="58" spans="1:6">
      <c r="A58" s="61">
        <v>30011</v>
      </c>
      <c r="B58" s="60">
        <v>81.8</v>
      </c>
      <c r="C58" s="60" t="s">
        <v>79</v>
      </c>
      <c r="D58" s="60">
        <v>9.5</v>
      </c>
      <c r="E58" s="60">
        <v>2.4</v>
      </c>
      <c r="F58" s="60">
        <v>0.4</v>
      </c>
    </row>
    <row r="59" spans="1:6">
      <c r="A59" s="61">
        <v>30042</v>
      </c>
      <c r="B59" s="60">
        <v>82.7</v>
      </c>
      <c r="C59" s="60" t="s">
        <v>79</v>
      </c>
      <c r="D59" s="60">
        <v>9.6999999999999993</v>
      </c>
      <c r="E59" s="60">
        <v>3.2</v>
      </c>
      <c r="F59" s="60">
        <v>1.1000000000000001</v>
      </c>
    </row>
    <row r="60" spans="1:6">
      <c r="A60" s="61">
        <v>30072</v>
      </c>
      <c r="B60" s="60">
        <v>82.8</v>
      </c>
      <c r="C60" s="60" t="s">
        <v>79</v>
      </c>
      <c r="D60" s="60">
        <v>9.1</v>
      </c>
      <c r="E60" s="60">
        <v>1.6</v>
      </c>
      <c r="F60" s="60">
        <v>0.1</v>
      </c>
    </row>
    <row r="61" spans="1:6">
      <c r="A61" s="61">
        <v>30103</v>
      </c>
      <c r="B61" s="60">
        <v>83</v>
      </c>
      <c r="C61" s="60" t="s">
        <v>79</v>
      </c>
      <c r="D61" s="60">
        <v>8.9</v>
      </c>
      <c r="E61" s="60">
        <v>1.5</v>
      </c>
      <c r="F61" s="60">
        <v>0.2</v>
      </c>
    </row>
    <row r="62" spans="1:6">
      <c r="A62" s="61">
        <v>30133</v>
      </c>
      <c r="B62" s="60">
        <v>84.9</v>
      </c>
      <c r="C62" s="60" t="s">
        <v>79</v>
      </c>
      <c r="D62" s="60">
        <v>11.3</v>
      </c>
      <c r="E62" s="60">
        <v>2.7</v>
      </c>
      <c r="F62" s="60">
        <v>2.2999999999999998</v>
      </c>
    </row>
    <row r="63" spans="1:6">
      <c r="A63" s="61">
        <v>30164</v>
      </c>
      <c r="B63" s="60">
        <v>84.9</v>
      </c>
      <c r="C63" s="60" t="s">
        <v>79</v>
      </c>
      <c r="D63" s="60">
        <v>8.8000000000000007</v>
      </c>
      <c r="E63" s="60">
        <v>2.5</v>
      </c>
      <c r="F63" s="60">
        <v>0</v>
      </c>
    </row>
    <row r="64" spans="1:6">
      <c r="A64" s="61">
        <v>30195</v>
      </c>
      <c r="B64" s="60">
        <v>85.1</v>
      </c>
      <c r="C64" s="60" t="s">
        <v>79</v>
      </c>
      <c r="D64" s="60">
        <v>8.6999999999999993</v>
      </c>
      <c r="E64" s="60">
        <v>2.5</v>
      </c>
      <c r="F64" s="60">
        <v>0.2</v>
      </c>
    </row>
    <row r="65" spans="1:6">
      <c r="A65" s="61">
        <v>30225</v>
      </c>
      <c r="B65" s="60">
        <v>85.4</v>
      </c>
      <c r="C65" s="60" t="s">
        <v>79</v>
      </c>
      <c r="D65" s="60">
        <v>8.9</v>
      </c>
      <c r="E65" s="60">
        <v>0.6</v>
      </c>
      <c r="F65" s="60">
        <v>0.4</v>
      </c>
    </row>
    <row r="66" spans="1:6">
      <c r="A66" s="61">
        <v>30256</v>
      </c>
      <c r="B66" s="60">
        <v>85.5</v>
      </c>
      <c r="C66" s="60" t="s">
        <v>79</v>
      </c>
      <c r="D66" s="60">
        <v>7.4</v>
      </c>
      <c r="E66" s="60">
        <v>0.7</v>
      </c>
      <c r="F66" s="60">
        <v>0.1</v>
      </c>
    </row>
    <row r="67" spans="1:6">
      <c r="A67" s="61">
        <v>30286</v>
      </c>
      <c r="B67" s="60">
        <v>85.8</v>
      </c>
      <c r="C67" s="60" t="s">
        <v>79</v>
      </c>
      <c r="D67" s="60">
        <v>7.4</v>
      </c>
      <c r="E67" s="60">
        <v>0.8</v>
      </c>
      <c r="F67" s="60">
        <v>0.4</v>
      </c>
    </row>
    <row r="68" spans="1:6">
      <c r="A68" s="61">
        <v>30317</v>
      </c>
      <c r="B68" s="60">
        <v>85.4</v>
      </c>
      <c r="C68" s="60" t="s">
        <v>79</v>
      </c>
      <c r="D68" s="60">
        <v>6.6</v>
      </c>
      <c r="E68" s="60">
        <v>0</v>
      </c>
      <c r="F68" s="60">
        <v>-0.5</v>
      </c>
    </row>
    <row r="69" spans="1:6">
      <c r="A69" s="61">
        <v>30348</v>
      </c>
      <c r="B69" s="60">
        <v>85.7</v>
      </c>
      <c r="C69" s="60" t="s">
        <v>79</v>
      </c>
      <c r="D69" s="60">
        <v>5.2</v>
      </c>
      <c r="E69" s="60">
        <v>0.2</v>
      </c>
      <c r="F69" s="60">
        <v>0.4</v>
      </c>
    </row>
    <row r="70" spans="1:6">
      <c r="A70" s="61">
        <v>30376</v>
      </c>
      <c r="B70" s="60">
        <v>85.9</v>
      </c>
      <c r="C70" s="60" t="s">
        <v>79</v>
      </c>
      <c r="D70" s="60">
        <v>5</v>
      </c>
      <c r="E70" s="60">
        <v>0.1</v>
      </c>
      <c r="F70" s="60">
        <v>0.2</v>
      </c>
    </row>
    <row r="71" spans="1:6">
      <c r="A71" s="61">
        <v>30407</v>
      </c>
      <c r="B71" s="60">
        <v>87.3</v>
      </c>
      <c r="C71" s="60" t="s">
        <v>79</v>
      </c>
      <c r="D71" s="60">
        <v>5.6</v>
      </c>
      <c r="E71" s="60">
        <v>2.2000000000000002</v>
      </c>
      <c r="F71" s="60">
        <v>1.6</v>
      </c>
    </row>
    <row r="72" spans="1:6">
      <c r="A72" s="61">
        <v>30437</v>
      </c>
      <c r="B72" s="60">
        <v>88.1</v>
      </c>
      <c r="C72" s="60" t="s">
        <v>79</v>
      </c>
      <c r="D72" s="60">
        <v>6.4</v>
      </c>
      <c r="E72" s="60">
        <v>2.8</v>
      </c>
      <c r="F72" s="60">
        <v>0.9</v>
      </c>
    </row>
    <row r="73" spans="1:6">
      <c r="A73" s="61">
        <v>30468</v>
      </c>
      <c r="B73" s="60">
        <v>88.4</v>
      </c>
      <c r="C73" s="60" t="s">
        <v>79</v>
      </c>
      <c r="D73" s="60">
        <v>6.5</v>
      </c>
      <c r="E73" s="60">
        <v>2.9</v>
      </c>
      <c r="F73" s="60">
        <v>0.3</v>
      </c>
    </row>
    <row r="74" spans="1:6">
      <c r="A74" s="61">
        <v>30498</v>
      </c>
      <c r="B74" s="60">
        <v>90</v>
      </c>
      <c r="C74" s="60" t="s">
        <v>79</v>
      </c>
      <c r="D74" s="60">
        <v>6</v>
      </c>
      <c r="E74" s="60">
        <v>3.1</v>
      </c>
      <c r="F74" s="60">
        <v>1.8</v>
      </c>
    </row>
    <row r="75" spans="1:6">
      <c r="A75" s="61">
        <v>30529</v>
      </c>
      <c r="B75" s="60">
        <v>90.5</v>
      </c>
      <c r="C75" s="60" t="s">
        <v>79</v>
      </c>
      <c r="D75" s="60">
        <v>6.6</v>
      </c>
      <c r="E75" s="60">
        <v>2.7</v>
      </c>
      <c r="F75" s="60">
        <v>0.6</v>
      </c>
    </row>
    <row r="76" spans="1:6">
      <c r="A76" s="61">
        <v>30560</v>
      </c>
      <c r="B76" s="60">
        <v>90.7</v>
      </c>
      <c r="C76" s="60" t="s">
        <v>79</v>
      </c>
      <c r="D76" s="60">
        <v>6.6</v>
      </c>
      <c r="E76" s="60">
        <v>2.6</v>
      </c>
      <c r="F76" s="60">
        <v>0.2</v>
      </c>
    </row>
    <row r="77" spans="1:6">
      <c r="A77" s="61">
        <v>30590</v>
      </c>
      <c r="B77" s="60">
        <v>91</v>
      </c>
      <c r="C77" s="60" t="s">
        <v>79</v>
      </c>
      <c r="D77" s="60">
        <v>6.6</v>
      </c>
      <c r="E77" s="60">
        <v>1.1000000000000001</v>
      </c>
      <c r="F77" s="60">
        <v>0.3</v>
      </c>
    </row>
    <row r="78" spans="1:6">
      <c r="A78" s="61">
        <v>30621</v>
      </c>
      <c r="B78" s="60">
        <v>91.3</v>
      </c>
      <c r="C78" s="60" t="s">
        <v>79</v>
      </c>
      <c r="D78" s="60">
        <v>6.8</v>
      </c>
      <c r="E78" s="60">
        <v>0.9</v>
      </c>
      <c r="F78" s="60">
        <v>0.3</v>
      </c>
    </row>
    <row r="79" spans="1:6">
      <c r="A79" s="61">
        <v>30651</v>
      </c>
      <c r="B79" s="60">
        <v>91.6</v>
      </c>
      <c r="C79" s="60" t="s">
        <v>79</v>
      </c>
      <c r="D79" s="60">
        <v>6.8</v>
      </c>
      <c r="E79" s="60">
        <v>1</v>
      </c>
      <c r="F79" s="60">
        <v>0.3</v>
      </c>
    </row>
    <row r="80" spans="1:6">
      <c r="A80" s="61">
        <v>30682</v>
      </c>
      <c r="B80" s="60">
        <v>91.9</v>
      </c>
      <c r="C80" s="60" t="s">
        <v>79</v>
      </c>
      <c r="D80" s="60">
        <v>7.6</v>
      </c>
      <c r="E80" s="60">
        <v>1</v>
      </c>
      <c r="F80" s="60">
        <v>0.3</v>
      </c>
    </row>
    <row r="81" spans="1:6">
      <c r="A81" s="61">
        <v>30713</v>
      </c>
      <c r="B81" s="60">
        <v>92.1</v>
      </c>
      <c r="C81" s="60" t="s">
        <v>79</v>
      </c>
      <c r="D81" s="60">
        <v>7.5</v>
      </c>
      <c r="E81" s="60">
        <v>0.9</v>
      </c>
      <c r="F81" s="60">
        <v>0.2</v>
      </c>
    </row>
    <row r="82" spans="1:6">
      <c r="A82" s="61">
        <v>30742</v>
      </c>
      <c r="B82" s="60">
        <v>92.4</v>
      </c>
      <c r="C82" s="60" t="s">
        <v>79</v>
      </c>
      <c r="D82" s="60">
        <v>7.6</v>
      </c>
      <c r="E82" s="60">
        <v>0.9</v>
      </c>
      <c r="F82" s="60">
        <v>0.3</v>
      </c>
    </row>
    <row r="83" spans="1:6">
      <c r="A83" s="61">
        <v>30773</v>
      </c>
      <c r="B83" s="60">
        <v>93.1</v>
      </c>
      <c r="C83" s="60" t="s">
        <v>79</v>
      </c>
      <c r="D83" s="60">
        <v>6.6</v>
      </c>
      <c r="E83" s="60">
        <v>1.3</v>
      </c>
      <c r="F83" s="60">
        <v>0.8</v>
      </c>
    </row>
    <row r="84" spans="1:6">
      <c r="A84" s="61">
        <v>30803</v>
      </c>
      <c r="B84" s="60">
        <v>93.7</v>
      </c>
      <c r="C84" s="60" t="s">
        <v>79</v>
      </c>
      <c r="D84" s="60">
        <v>6.4</v>
      </c>
      <c r="E84" s="60">
        <v>1.7</v>
      </c>
      <c r="F84" s="60">
        <v>0.6</v>
      </c>
    </row>
    <row r="85" spans="1:6">
      <c r="A85" s="61">
        <v>30834</v>
      </c>
      <c r="B85" s="60">
        <v>94.2</v>
      </c>
      <c r="C85" s="60" t="s">
        <v>79</v>
      </c>
      <c r="D85" s="60">
        <v>6.6</v>
      </c>
      <c r="E85" s="60">
        <v>1.9</v>
      </c>
      <c r="F85" s="60">
        <v>0.5</v>
      </c>
    </row>
    <row r="86" spans="1:6">
      <c r="A86" s="61">
        <v>30864</v>
      </c>
      <c r="B86" s="60">
        <v>95.8</v>
      </c>
      <c r="C86" s="60" t="s">
        <v>79</v>
      </c>
      <c r="D86" s="60">
        <v>6.4</v>
      </c>
      <c r="E86" s="60">
        <v>2.9</v>
      </c>
      <c r="F86" s="60">
        <v>1.7</v>
      </c>
    </row>
    <row r="87" spans="1:6">
      <c r="A87" s="61">
        <v>30895</v>
      </c>
      <c r="B87" s="60">
        <v>96.1</v>
      </c>
      <c r="C87" s="60" t="s">
        <v>79</v>
      </c>
      <c r="D87" s="60">
        <v>6.2</v>
      </c>
      <c r="E87" s="60">
        <v>2.6</v>
      </c>
      <c r="F87" s="60">
        <v>0.3</v>
      </c>
    </row>
    <row r="88" spans="1:6">
      <c r="A88" s="61">
        <v>30926</v>
      </c>
      <c r="B88" s="60">
        <v>96.2</v>
      </c>
      <c r="C88" s="60" t="s">
        <v>79</v>
      </c>
      <c r="D88" s="60">
        <v>6.1</v>
      </c>
      <c r="E88" s="60">
        <v>2.1</v>
      </c>
      <c r="F88" s="60">
        <v>0.1</v>
      </c>
    </row>
    <row r="89" spans="1:6">
      <c r="A89" s="61">
        <v>30956</v>
      </c>
      <c r="B89" s="60">
        <v>96.2</v>
      </c>
      <c r="C89" s="60" t="s">
        <v>79</v>
      </c>
      <c r="D89" s="60">
        <v>5.7</v>
      </c>
      <c r="E89" s="60">
        <v>0.4</v>
      </c>
      <c r="F89" s="60">
        <v>0</v>
      </c>
    </row>
    <row r="90" spans="1:6">
      <c r="A90" s="61">
        <v>30987</v>
      </c>
      <c r="B90" s="60">
        <v>96.5</v>
      </c>
      <c r="C90" s="60" t="s">
        <v>79</v>
      </c>
      <c r="D90" s="60">
        <v>5.7</v>
      </c>
      <c r="E90" s="60">
        <v>0.4</v>
      </c>
      <c r="F90" s="60">
        <v>0.3</v>
      </c>
    </row>
    <row r="91" spans="1:6">
      <c r="A91" s="61">
        <v>31017</v>
      </c>
      <c r="B91" s="60">
        <v>96.7</v>
      </c>
      <c r="C91" s="60" t="s">
        <v>79</v>
      </c>
      <c r="D91" s="60">
        <v>5.6</v>
      </c>
      <c r="E91" s="60">
        <v>0.5</v>
      </c>
      <c r="F91" s="60">
        <v>0.2</v>
      </c>
    </row>
    <row r="92" spans="1:6">
      <c r="A92" s="61">
        <v>31048</v>
      </c>
      <c r="B92" s="60">
        <v>97.2</v>
      </c>
      <c r="C92" s="60" t="s">
        <v>79</v>
      </c>
      <c r="D92" s="60">
        <v>5.8</v>
      </c>
      <c r="E92" s="60">
        <v>1</v>
      </c>
      <c r="F92" s="60">
        <v>0.5</v>
      </c>
    </row>
    <row r="93" spans="1:6">
      <c r="A93" s="61">
        <v>31079</v>
      </c>
      <c r="B93" s="60">
        <v>97.8</v>
      </c>
      <c r="C93" s="60" t="s">
        <v>79</v>
      </c>
      <c r="D93" s="60">
        <v>6.2</v>
      </c>
      <c r="E93" s="60">
        <v>1.3</v>
      </c>
      <c r="F93" s="60">
        <v>0.6</v>
      </c>
    </row>
    <row r="94" spans="1:6">
      <c r="A94" s="61">
        <v>31107</v>
      </c>
      <c r="B94" s="60">
        <v>98.2</v>
      </c>
      <c r="C94" s="60" t="s">
        <v>79</v>
      </c>
      <c r="D94" s="60">
        <v>6.3</v>
      </c>
      <c r="E94" s="60">
        <v>1.6</v>
      </c>
      <c r="F94" s="60">
        <v>0.4</v>
      </c>
    </row>
    <row r="95" spans="1:6">
      <c r="A95" s="61">
        <v>31138</v>
      </c>
      <c r="B95" s="60">
        <v>98.8</v>
      </c>
      <c r="C95" s="60" t="s">
        <v>79</v>
      </c>
      <c r="D95" s="60">
        <v>6.1</v>
      </c>
      <c r="E95" s="60">
        <v>1.6</v>
      </c>
      <c r="F95" s="60">
        <v>0.6</v>
      </c>
    </row>
    <row r="96" spans="1:6">
      <c r="A96" s="61">
        <v>31168</v>
      </c>
      <c r="B96" s="60">
        <v>99.3</v>
      </c>
      <c r="C96" s="60" t="s">
        <v>79</v>
      </c>
      <c r="D96" s="60">
        <v>6</v>
      </c>
      <c r="E96" s="60">
        <v>1.5</v>
      </c>
      <c r="F96" s="60">
        <v>0.5</v>
      </c>
    </row>
    <row r="97" spans="1:6">
      <c r="A97" s="61">
        <v>31199</v>
      </c>
      <c r="B97" s="60">
        <v>99.4</v>
      </c>
      <c r="C97" s="60" t="s">
        <v>79</v>
      </c>
      <c r="D97" s="60">
        <v>5.5</v>
      </c>
      <c r="E97" s="60">
        <v>1.2</v>
      </c>
      <c r="F97" s="60">
        <v>0.1</v>
      </c>
    </row>
    <row r="98" spans="1:6">
      <c r="A98" s="61">
        <v>31229</v>
      </c>
      <c r="B98" s="60">
        <v>101.1</v>
      </c>
      <c r="C98" s="60" t="s">
        <v>79</v>
      </c>
      <c r="D98" s="60">
        <v>5.5</v>
      </c>
      <c r="E98" s="60">
        <v>2.2999999999999998</v>
      </c>
      <c r="F98" s="60">
        <v>1.7</v>
      </c>
    </row>
    <row r="99" spans="1:6">
      <c r="A99" s="61">
        <v>31260</v>
      </c>
      <c r="B99" s="60">
        <v>101.6</v>
      </c>
      <c r="C99" s="60" t="s">
        <v>79</v>
      </c>
      <c r="D99" s="60">
        <v>5.7</v>
      </c>
      <c r="E99" s="60">
        <v>2.2999999999999998</v>
      </c>
      <c r="F99" s="60">
        <v>0.5</v>
      </c>
    </row>
    <row r="100" spans="1:6">
      <c r="A100" s="61">
        <v>31291</v>
      </c>
      <c r="B100" s="60">
        <v>101.6</v>
      </c>
      <c r="C100" s="60" t="s">
        <v>79</v>
      </c>
      <c r="D100" s="60">
        <v>5.6</v>
      </c>
      <c r="E100" s="60">
        <v>2.2000000000000002</v>
      </c>
      <c r="F100" s="60">
        <v>0</v>
      </c>
    </row>
    <row r="101" spans="1:6">
      <c r="A101" s="61">
        <v>31321</v>
      </c>
      <c r="B101" s="60">
        <v>101.5</v>
      </c>
      <c r="C101" s="60" t="s">
        <v>79</v>
      </c>
      <c r="D101" s="60">
        <v>5.5</v>
      </c>
      <c r="E101" s="60">
        <v>0.4</v>
      </c>
      <c r="F101" s="60">
        <v>-0.1</v>
      </c>
    </row>
    <row r="102" spans="1:6">
      <c r="A102" s="61">
        <v>31352</v>
      </c>
      <c r="B102" s="60">
        <v>101.7</v>
      </c>
      <c r="C102" s="60" t="s">
        <v>79</v>
      </c>
      <c r="D102" s="60">
        <v>5.4</v>
      </c>
      <c r="E102" s="60">
        <v>0.1</v>
      </c>
      <c r="F102" s="60">
        <v>0.2</v>
      </c>
    </row>
    <row r="103" spans="1:6">
      <c r="A103" s="61">
        <v>31382</v>
      </c>
      <c r="B103" s="60">
        <v>101.7</v>
      </c>
      <c r="C103" s="60" t="s">
        <v>79</v>
      </c>
      <c r="D103" s="60">
        <v>5.2</v>
      </c>
      <c r="E103" s="60">
        <v>0.1</v>
      </c>
      <c r="F103" s="60">
        <v>0</v>
      </c>
    </row>
    <row r="104" spans="1:6">
      <c r="A104" s="61">
        <v>31413</v>
      </c>
      <c r="B104" s="60">
        <v>101.8</v>
      </c>
      <c r="C104" s="60" t="s">
        <v>79</v>
      </c>
      <c r="D104" s="60">
        <v>4.7</v>
      </c>
      <c r="E104" s="60">
        <v>0.3</v>
      </c>
      <c r="F104" s="60">
        <v>0.1</v>
      </c>
    </row>
    <row r="105" spans="1:6">
      <c r="A105" s="61">
        <v>31444</v>
      </c>
      <c r="B105" s="60">
        <v>101.9</v>
      </c>
      <c r="C105" s="60" t="s">
        <v>79</v>
      </c>
      <c r="D105" s="60">
        <v>4.2</v>
      </c>
      <c r="E105" s="60">
        <v>0.2</v>
      </c>
      <c r="F105" s="60">
        <v>0.1</v>
      </c>
    </row>
    <row r="106" spans="1:6">
      <c r="A106" s="61">
        <v>31472</v>
      </c>
      <c r="B106" s="60">
        <v>102</v>
      </c>
      <c r="C106" s="60" t="s">
        <v>79</v>
      </c>
      <c r="D106" s="60">
        <v>3.9</v>
      </c>
      <c r="E106" s="60">
        <v>0.3</v>
      </c>
      <c r="F106" s="60">
        <v>0.1</v>
      </c>
    </row>
    <row r="107" spans="1:6">
      <c r="A107" s="61">
        <v>31503</v>
      </c>
      <c r="B107" s="60">
        <v>102.7</v>
      </c>
      <c r="C107" s="60" t="s">
        <v>79</v>
      </c>
      <c r="D107" s="60">
        <v>3.9</v>
      </c>
      <c r="E107" s="60">
        <v>0.9</v>
      </c>
      <c r="F107" s="60">
        <v>0.7</v>
      </c>
    </row>
    <row r="108" spans="1:6">
      <c r="A108" s="61">
        <v>31533</v>
      </c>
      <c r="B108" s="60">
        <v>103.1</v>
      </c>
      <c r="C108" s="60" t="s">
        <v>79</v>
      </c>
      <c r="D108" s="60">
        <v>3.8</v>
      </c>
      <c r="E108" s="60">
        <v>1.2</v>
      </c>
      <c r="F108" s="60">
        <v>0.4</v>
      </c>
    </row>
    <row r="109" spans="1:6">
      <c r="A109" s="61">
        <v>31564</v>
      </c>
      <c r="B109" s="60">
        <v>103.2</v>
      </c>
      <c r="C109" s="60" t="s">
        <v>79</v>
      </c>
      <c r="D109" s="60">
        <v>3.8</v>
      </c>
      <c r="E109" s="60">
        <v>1.2</v>
      </c>
      <c r="F109" s="60">
        <v>0.1</v>
      </c>
    </row>
    <row r="110" spans="1:6">
      <c r="A110" s="61">
        <v>31594</v>
      </c>
      <c r="B110" s="60">
        <v>104.7</v>
      </c>
      <c r="C110" s="60" t="s">
        <v>79</v>
      </c>
      <c r="D110" s="60">
        <v>3.6</v>
      </c>
      <c r="E110" s="60">
        <v>1.9</v>
      </c>
      <c r="F110" s="60">
        <v>1.5</v>
      </c>
    </row>
    <row r="111" spans="1:6">
      <c r="A111" s="61">
        <v>31625</v>
      </c>
      <c r="B111" s="60">
        <v>104.8</v>
      </c>
      <c r="C111" s="60" t="s">
        <v>79</v>
      </c>
      <c r="D111" s="60">
        <v>3.1</v>
      </c>
      <c r="E111" s="60">
        <v>1.6</v>
      </c>
      <c r="F111" s="60">
        <v>0.1</v>
      </c>
    </row>
    <row r="112" spans="1:6">
      <c r="A112" s="61">
        <v>31656</v>
      </c>
      <c r="B112" s="60">
        <v>105</v>
      </c>
      <c r="C112" s="60" t="s">
        <v>79</v>
      </c>
      <c r="D112" s="60">
        <v>3.3</v>
      </c>
      <c r="E112" s="60">
        <v>1.7</v>
      </c>
      <c r="F112" s="60">
        <v>0.2</v>
      </c>
    </row>
    <row r="113" spans="1:6">
      <c r="A113" s="61">
        <v>31686</v>
      </c>
      <c r="B113" s="60">
        <v>105.2</v>
      </c>
      <c r="C113" s="60" t="s">
        <v>79</v>
      </c>
      <c r="D113" s="60">
        <v>3.6</v>
      </c>
      <c r="E113" s="60">
        <v>0.5</v>
      </c>
      <c r="F113" s="60">
        <v>0.2</v>
      </c>
    </row>
    <row r="114" spans="1:6">
      <c r="A114" s="61">
        <v>31717</v>
      </c>
      <c r="B114" s="60">
        <v>105.4</v>
      </c>
      <c r="C114" s="60" t="s">
        <v>79</v>
      </c>
      <c r="D114" s="60">
        <v>3.6</v>
      </c>
      <c r="E114" s="60">
        <v>0.6</v>
      </c>
      <c r="F114" s="60">
        <v>0.2</v>
      </c>
    </row>
    <row r="115" spans="1:6">
      <c r="A115" s="61">
        <v>31747</v>
      </c>
      <c r="B115" s="60">
        <v>105.6</v>
      </c>
      <c r="C115" s="60" t="s">
        <v>79</v>
      </c>
      <c r="D115" s="60">
        <v>3.8</v>
      </c>
      <c r="E115" s="60">
        <v>0.6</v>
      </c>
      <c r="F115" s="60">
        <v>0.2</v>
      </c>
    </row>
    <row r="116" spans="1:6">
      <c r="A116" s="61">
        <v>31778</v>
      </c>
      <c r="B116" s="60">
        <v>106.1</v>
      </c>
      <c r="C116" s="60" t="s">
        <v>79</v>
      </c>
      <c r="D116" s="60">
        <v>4.2</v>
      </c>
      <c r="E116" s="60">
        <v>0.9</v>
      </c>
      <c r="F116" s="60">
        <v>0.5</v>
      </c>
    </row>
    <row r="117" spans="1:6">
      <c r="A117" s="61">
        <v>31809</v>
      </c>
      <c r="B117" s="60">
        <v>106</v>
      </c>
      <c r="C117" s="60" t="s">
        <v>79</v>
      </c>
      <c r="D117" s="60">
        <v>4</v>
      </c>
      <c r="E117" s="60">
        <v>0.6</v>
      </c>
      <c r="F117" s="60">
        <v>-0.1</v>
      </c>
    </row>
    <row r="118" spans="1:6">
      <c r="A118" s="61">
        <v>31837</v>
      </c>
      <c r="B118" s="60">
        <v>106.3</v>
      </c>
      <c r="C118" s="60" t="s">
        <v>79</v>
      </c>
      <c r="D118" s="60">
        <v>4.2</v>
      </c>
      <c r="E118" s="60">
        <v>0.7</v>
      </c>
      <c r="F118" s="60">
        <v>0.3</v>
      </c>
    </row>
    <row r="119" spans="1:6">
      <c r="A119" s="61">
        <v>31868</v>
      </c>
      <c r="B119" s="60">
        <v>107.1</v>
      </c>
      <c r="C119" s="60" t="s">
        <v>79</v>
      </c>
      <c r="D119" s="60">
        <v>4.3</v>
      </c>
      <c r="E119" s="60">
        <v>0.9</v>
      </c>
      <c r="F119" s="60">
        <v>0.8</v>
      </c>
    </row>
    <row r="120" spans="1:6">
      <c r="A120" s="61">
        <v>31898</v>
      </c>
      <c r="B120" s="60">
        <v>107.5</v>
      </c>
      <c r="C120" s="60" t="s">
        <v>79</v>
      </c>
      <c r="D120" s="60">
        <v>4.3</v>
      </c>
      <c r="E120" s="60">
        <v>1.4</v>
      </c>
      <c r="F120" s="60">
        <v>0.4</v>
      </c>
    </row>
    <row r="121" spans="1:6">
      <c r="A121" s="61">
        <v>31929</v>
      </c>
      <c r="B121" s="60">
        <v>107.8</v>
      </c>
      <c r="C121" s="60" t="s">
        <v>79</v>
      </c>
      <c r="D121" s="60">
        <v>4.5</v>
      </c>
      <c r="E121" s="60">
        <v>1.4</v>
      </c>
      <c r="F121" s="60">
        <v>0.3</v>
      </c>
    </row>
    <row r="122" spans="1:6">
      <c r="A122" s="61">
        <v>31959</v>
      </c>
      <c r="B122" s="60">
        <v>109.5</v>
      </c>
      <c r="C122" s="60" t="s">
        <v>79</v>
      </c>
      <c r="D122" s="60">
        <v>4.5999999999999996</v>
      </c>
      <c r="E122" s="60">
        <v>2.2000000000000002</v>
      </c>
      <c r="F122" s="60">
        <v>1.6</v>
      </c>
    </row>
    <row r="123" spans="1:6">
      <c r="A123" s="61">
        <v>31990</v>
      </c>
      <c r="B123" s="60">
        <v>109.9</v>
      </c>
      <c r="C123" s="60" t="s">
        <v>79</v>
      </c>
      <c r="D123" s="60">
        <v>4.9000000000000004</v>
      </c>
      <c r="E123" s="60">
        <v>2.2000000000000002</v>
      </c>
      <c r="F123" s="60">
        <v>0.4</v>
      </c>
    </row>
    <row r="124" spans="1:6">
      <c r="A124" s="61">
        <v>32021</v>
      </c>
      <c r="B124" s="60">
        <v>109.8</v>
      </c>
      <c r="C124" s="60" t="s">
        <v>79</v>
      </c>
      <c r="D124" s="60">
        <v>4.5999999999999996</v>
      </c>
      <c r="E124" s="60">
        <v>1.9</v>
      </c>
      <c r="F124" s="60">
        <v>-0.1</v>
      </c>
    </row>
    <row r="125" spans="1:6">
      <c r="A125" s="61">
        <v>32051</v>
      </c>
      <c r="B125" s="60">
        <v>110.1</v>
      </c>
      <c r="C125" s="60" t="s">
        <v>79</v>
      </c>
      <c r="D125" s="60">
        <v>4.7</v>
      </c>
      <c r="E125" s="60">
        <v>0.5</v>
      </c>
      <c r="F125" s="60">
        <v>0.3</v>
      </c>
    </row>
    <row r="126" spans="1:6">
      <c r="A126" s="61">
        <v>32082</v>
      </c>
      <c r="B126" s="60">
        <v>110.4</v>
      </c>
      <c r="C126" s="60" t="s">
        <v>79</v>
      </c>
      <c r="D126" s="60">
        <v>4.7</v>
      </c>
      <c r="E126" s="60">
        <v>0.5</v>
      </c>
      <c r="F126" s="60">
        <v>0.3</v>
      </c>
    </row>
    <row r="127" spans="1:6">
      <c r="A127" s="61">
        <v>32112</v>
      </c>
      <c r="B127" s="60">
        <v>110.6</v>
      </c>
      <c r="C127" s="60" t="s">
        <v>79</v>
      </c>
      <c r="D127" s="60">
        <v>4.7</v>
      </c>
      <c r="E127" s="60">
        <v>0.7</v>
      </c>
      <c r="F127" s="60">
        <v>0.2</v>
      </c>
    </row>
    <row r="128" spans="1:6">
      <c r="A128" s="61">
        <v>32143</v>
      </c>
      <c r="B128" s="60">
        <v>111.1</v>
      </c>
      <c r="C128" s="60" t="s">
        <v>79</v>
      </c>
      <c r="D128" s="60">
        <v>4.7</v>
      </c>
      <c r="E128" s="60">
        <v>0.9</v>
      </c>
      <c r="F128" s="60">
        <v>0.5</v>
      </c>
    </row>
    <row r="129" spans="1:6">
      <c r="A129" s="61">
        <v>32174</v>
      </c>
      <c r="B129" s="60">
        <v>111.4</v>
      </c>
      <c r="C129" s="60" t="s">
        <v>79</v>
      </c>
      <c r="D129" s="60">
        <v>5.0999999999999996</v>
      </c>
      <c r="E129" s="60">
        <v>0.9</v>
      </c>
      <c r="F129" s="60">
        <v>0.3</v>
      </c>
    </row>
    <row r="130" spans="1:6">
      <c r="A130" s="61">
        <v>32203</v>
      </c>
      <c r="B130" s="60">
        <v>111.5</v>
      </c>
      <c r="C130" s="60" t="s">
        <v>79</v>
      </c>
      <c r="D130" s="60">
        <v>4.9000000000000004</v>
      </c>
      <c r="E130" s="60">
        <v>0.8</v>
      </c>
      <c r="F130" s="60">
        <v>0.1</v>
      </c>
    </row>
    <row r="131" spans="1:6">
      <c r="A131" s="61">
        <v>32234</v>
      </c>
      <c r="B131" s="60">
        <v>112.3</v>
      </c>
      <c r="C131" s="60" t="s">
        <v>79</v>
      </c>
      <c r="D131" s="60">
        <v>4.9000000000000004</v>
      </c>
      <c r="E131" s="60">
        <v>1.1000000000000001</v>
      </c>
      <c r="F131" s="60">
        <v>0.7</v>
      </c>
    </row>
    <row r="132" spans="1:6">
      <c r="A132" s="61">
        <v>32264</v>
      </c>
      <c r="B132" s="60">
        <v>113.3</v>
      </c>
      <c r="C132" s="60" t="s">
        <v>79</v>
      </c>
      <c r="D132" s="60">
        <v>5.4</v>
      </c>
      <c r="E132" s="60">
        <v>1.7</v>
      </c>
      <c r="F132" s="60">
        <v>0.9</v>
      </c>
    </row>
    <row r="133" spans="1:6">
      <c r="A133" s="61">
        <v>32295</v>
      </c>
      <c r="B133" s="60">
        <v>113.4</v>
      </c>
      <c r="C133" s="60" t="s">
        <v>79</v>
      </c>
      <c r="D133" s="60">
        <v>5.2</v>
      </c>
      <c r="E133" s="60">
        <v>1.7</v>
      </c>
      <c r="F133" s="60">
        <v>0.1</v>
      </c>
    </row>
    <row r="134" spans="1:6">
      <c r="A134" s="61">
        <v>32325</v>
      </c>
      <c r="B134" s="60">
        <v>115.8</v>
      </c>
      <c r="C134" s="60" t="s">
        <v>79</v>
      </c>
      <c r="D134" s="60">
        <v>5.8</v>
      </c>
      <c r="E134" s="60">
        <v>3.1</v>
      </c>
      <c r="F134" s="60">
        <v>2.1</v>
      </c>
    </row>
    <row r="135" spans="1:6">
      <c r="A135" s="61">
        <v>32356</v>
      </c>
      <c r="B135" s="60">
        <v>116.2</v>
      </c>
      <c r="C135" s="60" t="s">
        <v>79</v>
      </c>
      <c r="D135" s="60">
        <v>5.7</v>
      </c>
      <c r="E135" s="60">
        <v>2.6</v>
      </c>
      <c r="F135" s="60">
        <v>0.3</v>
      </c>
    </row>
    <row r="136" spans="1:6">
      <c r="A136" s="61">
        <v>32387</v>
      </c>
      <c r="B136" s="60">
        <v>117.3</v>
      </c>
      <c r="C136" s="60" t="s">
        <v>79</v>
      </c>
      <c r="D136" s="60">
        <v>6.8</v>
      </c>
      <c r="E136" s="60">
        <v>3.4</v>
      </c>
      <c r="F136" s="60">
        <v>0.9</v>
      </c>
    </row>
    <row r="137" spans="1:6">
      <c r="A137" s="61">
        <v>32417</v>
      </c>
      <c r="B137" s="60">
        <v>117.8</v>
      </c>
      <c r="C137" s="60" t="s">
        <v>79</v>
      </c>
      <c r="D137" s="60">
        <v>7</v>
      </c>
      <c r="E137" s="60">
        <v>1.7</v>
      </c>
      <c r="F137" s="60">
        <v>0.4</v>
      </c>
    </row>
    <row r="138" spans="1:6">
      <c r="A138" s="61">
        <v>32448</v>
      </c>
      <c r="B138" s="60">
        <v>118.2</v>
      </c>
      <c r="C138" s="60" t="s">
        <v>79</v>
      </c>
      <c r="D138" s="60">
        <v>7.1</v>
      </c>
      <c r="E138" s="60">
        <v>1.7</v>
      </c>
      <c r="F138" s="60">
        <v>0.3</v>
      </c>
    </row>
    <row r="139" spans="1:6">
      <c r="A139" s="61">
        <v>32478</v>
      </c>
      <c r="B139" s="60">
        <v>118.6</v>
      </c>
      <c r="C139" s="60" t="s">
        <v>79</v>
      </c>
      <c r="D139" s="60">
        <v>7.2</v>
      </c>
      <c r="E139" s="60">
        <v>1.1000000000000001</v>
      </c>
      <c r="F139" s="60">
        <v>0.3</v>
      </c>
    </row>
    <row r="140" spans="1:6">
      <c r="A140" s="61">
        <v>32509</v>
      </c>
      <c r="B140" s="60">
        <v>119.3</v>
      </c>
      <c r="C140" s="60" t="s">
        <v>79</v>
      </c>
      <c r="D140" s="60">
        <v>7.4</v>
      </c>
      <c r="E140" s="60">
        <v>1.3</v>
      </c>
      <c r="F140" s="60">
        <v>0.6</v>
      </c>
    </row>
    <row r="141" spans="1:6">
      <c r="A141" s="61">
        <v>32540</v>
      </c>
      <c r="B141" s="60">
        <v>119.6</v>
      </c>
      <c r="C141" s="60" t="s">
        <v>79</v>
      </c>
      <c r="D141" s="60">
        <v>7.4</v>
      </c>
      <c r="E141" s="60">
        <v>1.2</v>
      </c>
      <c r="F141" s="60">
        <v>0.3</v>
      </c>
    </row>
    <row r="142" spans="1:6">
      <c r="A142" s="61">
        <v>32568</v>
      </c>
      <c r="B142" s="60">
        <v>120</v>
      </c>
      <c r="C142" s="60" t="s">
        <v>79</v>
      </c>
      <c r="D142" s="60">
        <v>7.6</v>
      </c>
      <c r="E142" s="60">
        <v>1.2</v>
      </c>
      <c r="F142" s="60">
        <v>0.3</v>
      </c>
    </row>
    <row r="143" spans="1:6">
      <c r="A143" s="61">
        <v>32599</v>
      </c>
      <c r="B143" s="60">
        <v>121.7</v>
      </c>
      <c r="C143" s="60" t="s">
        <v>79</v>
      </c>
      <c r="D143" s="60">
        <v>8.4</v>
      </c>
      <c r="E143" s="60">
        <v>2</v>
      </c>
      <c r="F143" s="60">
        <v>1.4</v>
      </c>
    </row>
    <row r="144" spans="1:6">
      <c r="A144" s="61">
        <v>32629</v>
      </c>
      <c r="B144" s="60">
        <v>122.6</v>
      </c>
      <c r="C144" s="60" t="s">
        <v>79</v>
      </c>
      <c r="D144" s="60">
        <v>8.1999999999999993</v>
      </c>
      <c r="E144" s="60">
        <v>2.5</v>
      </c>
      <c r="F144" s="60">
        <v>0.7</v>
      </c>
    </row>
    <row r="145" spans="1:6">
      <c r="A145" s="61">
        <v>32660</v>
      </c>
      <c r="B145" s="60">
        <v>123</v>
      </c>
      <c r="C145" s="60" t="s">
        <v>79</v>
      </c>
      <c r="D145" s="60">
        <v>8.5</v>
      </c>
      <c r="E145" s="60">
        <v>2.5</v>
      </c>
      <c r="F145" s="60">
        <v>0.3</v>
      </c>
    </row>
    <row r="146" spans="1:6">
      <c r="A146" s="61">
        <v>32690</v>
      </c>
      <c r="B146" s="60">
        <v>125.5</v>
      </c>
      <c r="C146" s="60" t="s">
        <v>79</v>
      </c>
      <c r="D146" s="60">
        <v>8.4</v>
      </c>
      <c r="E146" s="60">
        <v>3.1</v>
      </c>
      <c r="F146" s="60">
        <v>2</v>
      </c>
    </row>
    <row r="147" spans="1:6">
      <c r="A147" s="61">
        <v>32721</v>
      </c>
      <c r="B147" s="60">
        <v>125.8</v>
      </c>
      <c r="C147" s="60" t="s">
        <v>79</v>
      </c>
      <c r="D147" s="60">
        <v>8.3000000000000007</v>
      </c>
      <c r="E147" s="60">
        <v>2.6</v>
      </c>
      <c r="F147" s="60">
        <v>0.2</v>
      </c>
    </row>
    <row r="148" spans="1:6">
      <c r="A148" s="61">
        <v>32752</v>
      </c>
      <c r="B148" s="60">
        <v>126.2</v>
      </c>
      <c r="C148" s="60" t="s">
        <v>79</v>
      </c>
      <c r="D148" s="60">
        <v>7.6</v>
      </c>
      <c r="E148" s="60">
        <v>2.6</v>
      </c>
      <c r="F148" s="60">
        <v>0.3</v>
      </c>
    </row>
    <row r="149" spans="1:6">
      <c r="A149" s="61">
        <v>32782</v>
      </c>
      <c r="B149" s="60">
        <v>126.5</v>
      </c>
      <c r="C149" s="60" t="s">
        <v>79</v>
      </c>
      <c r="D149" s="60">
        <v>7.4</v>
      </c>
      <c r="E149" s="60">
        <v>0.8</v>
      </c>
      <c r="F149" s="60">
        <v>0.2</v>
      </c>
    </row>
    <row r="150" spans="1:6">
      <c r="A150" s="61">
        <v>32813</v>
      </c>
      <c r="B150" s="60">
        <v>126.7</v>
      </c>
      <c r="C150" s="60" t="s">
        <v>79</v>
      </c>
      <c r="D150" s="60">
        <v>7.2</v>
      </c>
      <c r="E150" s="60">
        <v>0.7</v>
      </c>
      <c r="F150" s="60">
        <v>0.2</v>
      </c>
    </row>
    <row r="151" spans="1:6">
      <c r="A151" s="61">
        <v>32843</v>
      </c>
      <c r="B151" s="60">
        <v>126.8</v>
      </c>
      <c r="C151" s="60" t="s">
        <v>79</v>
      </c>
      <c r="D151" s="60">
        <v>6.9</v>
      </c>
      <c r="E151" s="60">
        <v>0.5</v>
      </c>
      <c r="F151" s="60">
        <v>0.1</v>
      </c>
    </row>
    <row r="152" spans="1:6">
      <c r="A152" s="61">
        <v>32874</v>
      </c>
      <c r="B152" s="60">
        <v>127.4</v>
      </c>
      <c r="C152" s="60" t="s">
        <v>79</v>
      </c>
      <c r="D152" s="60">
        <v>6.8</v>
      </c>
      <c r="E152" s="60">
        <v>0.7</v>
      </c>
      <c r="F152" s="60">
        <v>0.5</v>
      </c>
    </row>
    <row r="153" spans="1:6">
      <c r="A153" s="61">
        <v>32905</v>
      </c>
      <c r="B153" s="60">
        <v>127.6</v>
      </c>
      <c r="C153" s="60" t="s">
        <v>79</v>
      </c>
      <c r="D153" s="60">
        <v>6.7</v>
      </c>
      <c r="E153" s="60">
        <v>0.7</v>
      </c>
      <c r="F153" s="60">
        <v>0.2</v>
      </c>
    </row>
    <row r="154" spans="1:6">
      <c r="A154" s="61">
        <v>32933</v>
      </c>
      <c r="B154" s="60">
        <v>128.1</v>
      </c>
      <c r="C154" s="60" t="s">
        <v>79</v>
      </c>
      <c r="D154" s="60">
        <v>6.7</v>
      </c>
      <c r="E154" s="60">
        <v>1</v>
      </c>
      <c r="F154" s="60">
        <v>0.4</v>
      </c>
    </row>
    <row r="155" spans="1:6">
      <c r="A155" s="61">
        <v>32964</v>
      </c>
      <c r="B155" s="60">
        <v>129.80000000000001</v>
      </c>
      <c r="C155" s="60" t="s">
        <v>79</v>
      </c>
      <c r="D155" s="60">
        <v>6.7</v>
      </c>
      <c r="E155" s="60">
        <v>1.9</v>
      </c>
      <c r="F155" s="60">
        <v>1.3</v>
      </c>
    </row>
    <row r="156" spans="1:6">
      <c r="A156" s="61">
        <v>32994</v>
      </c>
      <c r="B156" s="60">
        <v>130.4</v>
      </c>
      <c r="C156" s="60" t="s">
        <v>79</v>
      </c>
      <c r="D156" s="60">
        <v>6.4</v>
      </c>
      <c r="E156" s="60">
        <v>2.2000000000000002</v>
      </c>
      <c r="F156" s="60">
        <v>0.5</v>
      </c>
    </row>
    <row r="157" spans="1:6">
      <c r="A157" s="61">
        <v>33025</v>
      </c>
      <c r="B157" s="60">
        <v>130.6</v>
      </c>
      <c r="C157" s="60" t="s">
        <v>79</v>
      </c>
      <c r="D157" s="60">
        <v>6.2</v>
      </c>
      <c r="E157" s="60">
        <v>2</v>
      </c>
      <c r="F157" s="60">
        <v>0.2</v>
      </c>
    </row>
    <row r="158" spans="1:6">
      <c r="A158" s="61">
        <v>33055</v>
      </c>
      <c r="B158" s="60">
        <v>134.30000000000001</v>
      </c>
      <c r="C158" s="60" t="s">
        <v>79</v>
      </c>
      <c r="D158" s="60">
        <v>7</v>
      </c>
      <c r="E158" s="60">
        <v>3.5</v>
      </c>
      <c r="F158" s="60">
        <v>2.8</v>
      </c>
    </row>
    <row r="159" spans="1:6">
      <c r="A159" s="61">
        <v>33086</v>
      </c>
      <c r="B159" s="60">
        <v>134.80000000000001</v>
      </c>
      <c r="C159" s="60" t="s">
        <v>79</v>
      </c>
      <c r="D159" s="60">
        <v>7.2</v>
      </c>
      <c r="E159" s="60">
        <v>3.4</v>
      </c>
      <c r="F159" s="60">
        <v>0.4</v>
      </c>
    </row>
    <row r="160" spans="1:6">
      <c r="A160" s="61">
        <v>33117</v>
      </c>
      <c r="B160" s="60">
        <v>135.1</v>
      </c>
      <c r="C160" s="60" t="s">
        <v>79</v>
      </c>
      <c r="D160" s="60">
        <v>7.1</v>
      </c>
      <c r="E160" s="60">
        <v>3.4</v>
      </c>
      <c r="F160" s="60">
        <v>0.2</v>
      </c>
    </row>
    <row r="161" spans="1:6">
      <c r="A161" s="61">
        <v>33147</v>
      </c>
      <c r="B161" s="60">
        <v>135.6</v>
      </c>
      <c r="C161" s="60" t="s">
        <v>79</v>
      </c>
      <c r="D161" s="60">
        <v>7.2</v>
      </c>
      <c r="E161" s="60">
        <v>1</v>
      </c>
      <c r="F161" s="60">
        <v>0.4</v>
      </c>
    </row>
    <row r="162" spans="1:6">
      <c r="A162" s="61">
        <v>33178</v>
      </c>
      <c r="B162" s="60">
        <v>135.69999999999999</v>
      </c>
      <c r="C162" s="60" t="s">
        <v>79</v>
      </c>
      <c r="D162" s="60">
        <v>7.1</v>
      </c>
      <c r="E162" s="60">
        <v>0.7</v>
      </c>
      <c r="F162" s="60">
        <v>0.1</v>
      </c>
    </row>
    <row r="163" spans="1:6">
      <c r="A163" s="61">
        <v>33208</v>
      </c>
      <c r="B163" s="60">
        <v>135.4</v>
      </c>
      <c r="C163" s="60" t="s">
        <v>79</v>
      </c>
      <c r="D163" s="60">
        <v>6.8</v>
      </c>
      <c r="E163" s="60">
        <v>0.2</v>
      </c>
      <c r="F163" s="60">
        <v>-0.2</v>
      </c>
    </row>
    <row r="164" spans="1:6">
      <c r="A164" s="61">
        <v>33239</v>
      </c>
      <c r="B164" s="60">
        <v>136.69999999999999</v>
      </c>
      <c r="C164" s="60" t="s">
        <v>79</v>
      </c>
      <c r="D164" s="60">
        <v>7.3</v>
      </c>
      <c r="E164" s="60">
        <v>0.8</v>
      </c>
      <c r="F164" s="60">
        <v>1</v>
      </c>
    </row>
    <row r="165" spans="1:6">
      <c r="A165" s="61">
        <v>33270</v>
      </c>
      <c r="B165" s="60">
        <v>136.6</v>
      </c>
      <c r="C165" s="60" t="s">
        <v>79</v>
      </c>
      <c r="D165" s="60">
        <v>7.1</v>
      </c>
      <c r="E165" s="60">
        <v>0.7</v>
      </c>
      <c r="F165" s="60">
        <v>-0.1</v>
      </c>
    </row>
    <row r="166" spans="1:6">
      <c r="A166" s="61">
        <v>33298</v>
      </c>
      <c r="B166" s="60">
        <v>137</v>
      </c>
      <c r="C166" s="60" t="s">
        <v>79</v>
      </c>
      <c r="D166" s="60">
        <v>6.9</v>
      </c>
      <c r="E166" s="60">
        <v>1.2</v>
      </c>
      <c r="F166" s="60">
        <v>0.3</v>
      </c>
    </row>
    <row r="167" spans="1:6">
      <c r="A167" s="61">
        <v>33329</v>
      </c>
      <c r="B167" s="60">
        <v>138</v>
      </c>
      <c r="C167" s="60" t="s">
        <v>79</v>
      </c>
      <c r="D167" s="60">
        <v>6.3</v>
      </c>
      <c r="E167" s="60">
        <v>1</v>
      </c>
      <c r="F167" s="60">
        <v>0.7</v>
      </c>
    </row>
    <row r="168" spans="1:6">
      <c r="A168" s="61">
        <v>33359</v>
      </c>
      <c r="B168" s="60">
        <v>138.19999999999999</v>
      </c>
      <c r="C168" s="60" t="s">
        <v>79</v>
      </c>
      <c r="D168" s="60">
        <v>6</v>
      </c>
      <c r="E168" s="60">
        <v>1.2</v>
      </c>
      <c r="F168" s="60">
        <v>0.1</v>
      </c>
    </row>
    <row r="169" spans="1:6">
      <c r="A169" s="61">
        <v>33390</v>
      </c>
      <c r="B169" s="60">
        <v>138</v>
      </c>
      <c r="C169" s="60" t="s">
        <v>79</v>
      </c>
      <c r="D169" s="60">
        <v>5.7</v>
      </c>
      <c r="E169" s="60">
        <v>0.7</v>
      </c>
      <c r="F169" s="60">
        <v>-0.1</v>
      </c>
    </row>
    <row r="170" spans="1:6">
      <c r="A170" s="61">
        <v>33420</v>
      </c>
      <c r="B170" s="60">
        <v>139.80000000000001</v>
      </c>
      <c r="C170" s="60" t="s">
        <v>79</v>
      </c>
      <c r="D170" s="60">
        <v>4.0999999999999996</v>
      </c>
      <c r="E170" s="60">
        <v>1.3</v>
      </c>
      <c r="F170" s="60">
        <v>1.3</v>
      </c>
    </row>
    <row r="171" spans="1:6">
      <c r="A171" s="61">
        <v>33451</v>
      </c>
      <c r="B171" s="60">
        <v>140.1</v>
      </c>
      <c r="C171" s="60" t="s">
        <v>79</v>
      </c>
      <c r="D171" s="60">
        <v>3.9</v>
      </c>
      <c r="E171" s="60">
        <v>1.4</v>
      </c>
      <c r="F171" s="60">
        <v>0.2</v>
      </c>
    </row>
    <row r="172" spans="1:6">
      <c r="A172" s="61">
        <v>33482</v>
      </c>
      <c r="B172" s="60">
        <v>140.19999999999999</v>
      </c>
      <c r="C172" s="60" t="s">
        <v>79</v>
      </c>
      <c r="D172" s="60">
        <v>3.8</v>
      </c>
      <c r="E172" s="60">
        <v>1.6</v>
      </c>
      <c r="F172" s="60">
        <v>0.1</v>
      </c>
    </row>
    <row r="173" spans="1:6">
      <c r="A173" s="61">
        <v>33512</v>
      </c>
      <c r="B173" s="60">
        <v>140.1</v>
      </c>
      <c r="C173" s="60" t="s">
        <v>79</v>
      </c>
      <c r="D173" s="60">
        <v>3.3</v>
      </c>
      <c r="E173" s="60">
        <v>0.2</v>
      </c>
      <c r="F173" s="60">
        <v>-0.1</v>
      </c>
    </row>
    <row r="174" spans="1:6">
      <c r="A174" s="61">
        <v>33543</v>
      </c>
      <c r="B174" s="60">
        <v>140.30000000000001</v>
      </c>
      <c r="C174" s="60" t="s">
        <v>79</v>
      </c>
      <c r="D174" s="60">
        <v>3.4</v>
      </c>
      <c r="E174" s="60">
        <v>0.1</v>
      </c>
      <c r="F174" s="60">
        <v>0.1</v>
      </c>
    </row>
    <row r="175" spans="1:6">
      <c r="A175" s="61">
        <v>33573</v>
      </c>
      <c r="B175" s="60">
        <v>140.19999999999999</v>
      </c>
      <c r="C175" s="60" t="s">
        <v>79</v>
      </c>
      <c r="D175" s="60">
        <v>3.5</v>
      </c>
      <c r="E175" s="60">
        <v>0</v>
      </c>
      <c r="F175" s="60">
        <v>-0.1</v>
      </c>
    </row>
    <row r="176" spans="1:6">
      <c r="A176" s="61">
        <v>33604</v>
      </c>
      <c r="B176" s="60">
        <v>140.6</v>
      </c>
      <c r="C176" s="60" t="s">
        <v>79</v>
      </c>
      <c r="D176" s="60">
        <v>2.9</v>
      </c>
      <c r="E176" s="60">
        <v>0.4</v>
      </c>
      <c r="F176" s="60">
        <v>0.3</v>
      </c>
    </row>
    <row r="177" spans="1:6">
      <c r="A177" s="61">
        <v>33635</v>
      </c>
      <c r="B177" s="60">
        <v>140.6</v>
      </c>
      <c r="C177" s="60" t="s">
        <v>79</v>
      </c>
      <c r="D177" s="60">
        <v>2.9</v>
      </c>
      <c r="E177" s="60">
        <v>0.2</v>
      </c>
      <c r="F177" s="60">
        <v>0</v>
      </c>
    </row>
    <row r="178" spans="1:6">
      <c r="A178" s="61">
        <v>33664</v>
      </c>
      <c r="B178" s="60">
        <v>140.80000000000001</v>
      </c>
      <c r="C178" s="60" t="s">
        <v>79</v>
      </c>
      <c r="D178" s="60">
        <v>2.8</v>
      </c>
      <c r="E178" s="60">
        <v>0.4</v>
      </c>
      <c r="F178" s="60">
        <v>0.1</v>
      </c>
    </row>
    <row r="179" spans="1:6">
      <c r="A179" s="61">
        <v>33695</v>
      </c>
      <c r="B179" s="60">
        <v>141.4</v>
      </c>
      <c r="C179" s="60" t="s">
        <v>79</v>
      </c>
      <c r="D179" s="60">
        <v>2.5</v>
      </c>
      <c r="E179" s="60">
        <v>0.6</v>
      </c>
      <c r="F179" s="60">
        <v>0.4</v>
      </c>
    </row>
    <row r="180" spans="1:6">
      <c r="A180" s="61">
        <v>33725</v>
      </c>
      <c r="B180" s="60">
        <v>141.4</v>
      </c>
      <c r="C180" s="60" t="s">
        <v>79</v>
      </c>
      <c r="D180" s="60">
        <v>2.2999999999999998</v>
      </c>
      <c r="E180" s="60">
        <v>0.6</v>
      </c>
      <c r="F180" s="60">
        <v>0</v>
      </c>
    </row>
    <row r="181" spans="1:6">
      <c r="A181" s="61">
        <v>33756</v>
      </c>
      <c r="B181" s="60">
        <v>141.5</v>
      </c>
      <c r="C181" s="60" t="s">
        <v>79</v>
      </c>
      <c r="D181" s="60">
        <v>2.5</v>
      </c>
      <c r="E181" s="60">
        <v>0.5</v>
      </c>
      <c r="F181" s="60">
        <v>0.1</v>
      </c>
    </row>
    <row r="182" spans="1:6">
      <c r="A182" s="61">
        <v>33786</v>
      </c>
      <c r="B182" s="60">
        <v>144.19999999999999</v>
      </c>
      <c r="C182" s="60" t="s">
        <v>79</v>
      </c>
      <c r="D182" s="60">
        <v>3.1</v>
      </c>
      <c r="E182" s="60">
        <v>2</v>
      </c>
      <c r="F182" s="60">
        <v>1.9</v>
      </c>
    </row>
    <row r="183" spans="1:6">
      <c r="A183" s="61">
        <v>33817</v>
      </c>
      <c r="B183" s="60">
        <v>144.6</v>
      </c>
      <c r="C183" s="60" t="s">
        <v>79</v>
      </c>
      <c r="D183" s="60">
        <v>3.2</v>
      </c>
      <c r="E183" s="60">
        <v>2.2999999999999998</v>
      </c>
      <c r="F183" s="60">
        <v>0.3</v>
      </c>
    </row>
    <row r="184" spans="1:6">
      <c r="A184" s="61">
        <v>33848</v>
      </c>
      <c r="B184" s="60">
        <v>144.69999999999999</v>
      </c>
      <c r="C184" s="60" t="s">
        <v>79</v>
      </c>
      <c r="D184" s="60">
        <v>3.2</v>
      </c>
      <c r="E184" s="60">
        <v>2.2999999999999998</v>
      </c>
      <c r="F184" s="60">
        <v>0.1</v>
      </c>
    </row>
    <row r="185" spans="1:6">
      <c r="A185" s="61">
        <v>33878</v>
      </c>
      <c r="B185" s="60">
        <v>144.9</v>
      </c>
      <c r="C185" s="60" t="s">
        <v>79</v>
      </c>
      <c r="D185" s="60">
        <v>3.4</v>
      </c>
      <c r="E185" s="60">
        <v>0.5</v>
      </c>
      <c r="F185" s="60">
        <v>0.1</v>
      </c>
    </row>
    <row r="186" spans="1:6">
      <c r="A186" s="61">
        <v>33909</v>
      </c>
      <c r="B186" s="60">
        <v>144.9</v>
      </c>
      <c r="C186" s="60" t="s">
        <v>79</v>
      </c>
      <c r="D186" s="60">
        <v>3.3</v>
      </c>
      <c r="E186" s="60">
        <v>0.2</v>
      </c>
      <c r="F186" s="60">
        <v>0</v>
      </c>
    </row>
    <row r="187" spans="1:6">
      <c r="A187" s="61">
        <v>33939</v>
      </c>
      <c r="B187" s="60">
        <v>144.80000000000001</v>
      </c>
      <c r="C187" s="60" t="s">
        <v>79</v>
      </c>
      <c r="D187" s="60">
        <v>3.3</v>
      </c>
      <c r="E187" s="60">
        <v>0.1</v>
      </c>
      <c r="F187" s="60">
        <v>-0.1</v>
      </c>
    </row>
    <row r="188" spans="1:6">
      <c r="A188" s="61">
        <v>33970</v>
      </c>
      <c r="B188" s="60">
        <v>145.19999999999999</v>
      </c>
      <c r="C188" s="60" t="s">
        <v>79</v>
      </c>
      <c r="D188" s="60">
        <v>3.3</v>
      </c>
      <c r="E188" s="60">
        <v>0.2</v>
      </c>
      <c r="F188" s="60">
        <v>0.3</v>
      </c>
    </row>
    <row r="189" spans="1:6">
      <c r="A189" s="61">
        <v>34001</v>
      </c>
      <c r="B189" s="60">
        <v>145.30000000000001</v>
      </c>
      <c r="C189" s="60" t="s">
        <v>79</v>
      </c>
      <c r="D189" s="60">
        <v>3.3</v>
      </c>
      <c r="E189" s="60">
        <v>0.3</v>
      </c>
      <c r="F189" s="60">
        <v>0.1</v>
      </c>
    </row>
    <row r="190" spans="1:6">
      <c r="A190" s="61">
        <v>34029</v>
      </c>
      <c r="B190" s="60">
        <v>146.30000000000001</v>
      </c>
      <c r="C190" s="60" t="s">
        <v>79</v>
      </c>
      <c r="D190" s="60">
        <v>3.9</v>
      </c>
      <c r="E190" s="60">
        <v>1</v>
      </c>
      <c r="F190" s="60">
        <v>0.7</v>
      </c>
    </row>
    <row r="191" spans="1:6">
      <c r="A191" s="61">
        <v>34060</v>
      </c>
      <c r="B191" s="60">
        <v>146.6</v>
      </c>
      <c r="C191" s="60" t="s">
        <v>79</v>
      </c>
      <c r="D191" s="60">
        <v>3.7</v>
      </c>
      <c r="E191" s="60">
        <v>1</v>
      </c>
      <c r="F191" s="60">
        <v>0.2</v>
      </c>
    </row>
    <row r="192" spans="1:6">
      <c r="A192" s="61">
        <v>34090</v>
      </c>
      <c r="B192" s="60">
        <v>147.80000000000001</v>
      </c>
      <c r="C192" s="60" t="s">
        <v>79</v>
      </c>
      <c r="D192" s="60">
        <v>4.5</v>
      </c>
      <c r="E192" s="60">
        <v>1.7</v>
      </c>
      <c r="F192" s="60">
        <v>0.8</v>
      </c>
    </row>
    <row r="193" spans="1:6">
      <c r="A193" s="61">
        <v>34121</v>
      </c>
      <c r="B193" s="60">
        <v>148.5</v>
      </c>
      <c r="C193" s="60" t="s">
        <v>79</v>
      </c>
      <c r="D193" s="60">
        <v>4.9000000000000004</v>
      </c>
      <c r="E193" s="60">
        <v>1.5</v>
      </c>
      <c r="F193" s="60">
        <v>0.5</v>
      </c>
    </row>
    <row r="194" spans="1:6">
      <c r="A194" s="61">
        <v>34151</v>
      </c>
      <c r="B194" s="60">
        <v>149.4</v>
      </c>
      <c r="C194" s="60" t="s">
        <v>79</v>
      </c>
      <c r="D194" s="60">
        <v>3.6</v>
      </c>
      <c r="E194" s="60">
        <v>1.9</v>
      </c>
      <c r="F194" s="60">
        <v>0.6</v>
      </c>
    </row>
    <row r="195" spans="1:6">
      <c r="A195" s="61">
        <v>34182</v>
      </c>
      <c r="B195" s="60">
        <v>149.6</v>
      </c>
      <c r="C195" s="60" t="s">
        <v>79</v>
      </c>
      <c r="D195" s="60">
        <v>3.5</v>
      </c>
      <c r="E195" s="60">
        <v>1.2</v>
      </c>
      <c r="F195" s="60">
        <v>0.1</v>
      </c>
    </row>
    <row r="196" spans="1:6">
      <c r="A196" s="61">
        <v>34213</v>
      </c>
      <c r="B196" s="60">
        <v>149.6</v>
      </c>
      <c r="C196" s="60" t="s">
        <v>79</v>
      </c>
      <c r="D196" s="60">
        <v>3.4</v>
      </c>
      <c r="E196" s="60">
        <v>0.7</v>
      </c>
      <c r="F196" s="60">
        <v>0</v>
      </c>
    </row>
    <row r="197" spans="1:6">
      <c r="A197" s="61">
        <v>34243</v>
      </c>
      <c r="B197" s="60">
        <v>149.9</v>
      </c>
      <c r="C197" s="60" t="s">
        <v>79</v>
      </c>
      <c r="D197" s="60">
        <v>3.5</v>
      </c>
      <c r="E197" s="60">
        <v>0.3</v>
      </c>
      <c r="F197" s="60">
        <v>0.2</v>
      </c>
    </row>
    <row r="198" spans="1:6">
      <c r="A198" s="61">
        <v>34274</v>
      </c>
      <c r="B198" s="60">
        <v>149.9</v>
      </c>
      <c r="C198" s="60" t="s">
        <v>79</v>
      </c>
      <c r="D198" s="60">
        <v>3.5</v>
      </c>
      <c r="E198" s="60">
        <v>0.2</v>
      </c>
      <c r="F198" s="60">
        <v>0</v>
      </c>
    </row>
    <row r="199" spans="1:6">
      <c r="A199" s="61">
        <v>34304</v>
      </c>
      <c r="B199" s="60">
        <v>150</v>
      </c>
      <c r="C199" s="60" t="s">
        <v>79</v>
      </c>
      <c r="D199" s="60">
        <v>3.6</v>
      </c>
      <c r="E199" s="60">
        <v>0.3</v>
      </c>
      <c r="F199" s="60">
        <v>0.1</v>
      </c>
    </row>
    <row r="200" spans="1:6">
      <c r="A200" s="61">
        <v>34335</v>
      </c>
      <c r="B200" s="60">
        <v>150.4</v>
      </c>
      <c r="C200" s="60" t="s">
        <v>80</v>
      </c>
      <c r="D200" s="60">
        <v>3.6</v>
      </c>
      <c r="E200" s="60">
        <v>0.3</v>
      </c>
      <c r="F200" s="60">
        <v>0.3</v>
      </c>
    </row>
    <row r="201" spans="1:6">
      <c r="A201" s="61">
        <v>34366</v>
      </c>
      <c r="B201" s="60">
        <v>151.1</v>
      </c>
      <c r="C201" s="60" t="s">
        <v>79</v>
      </c>
      <c r="D201" s="60">
        <v>4</v>
      </c>
      <c r="E201" s="60">
        <v>0.8</v>
      </c>
      <c r="F201" s="60">
        <v>0.5</v>
      </c>
    </row>
    <row r="202" spans="1:6">
      <c r="A202" s="61">
        <v>34394</v>
      </c>
      <c r="B202" s="60">
        <v>151.4</v>
      </c>
      <c r="C202" s="60" t="s">
        <v>79</v>
      </c>
      <c r="D202" s="60">
        <v>3.5</v>
      </c>
      <c r="E202" s="60">
        <v>0.9</v>
      </c>
      <c r="F202" s="60">
        <v>0.2</v>
      </c>
    </row>
    <row r="203" spans="1:6">
      <c r="A203" s="61">
        <v>34425</v>
      </c>
      <c r="B203" s="60">
        <v>152</v>
      </c>
      <c r="C203" s="60" t="s">
        <v>79</v>
      </c>
      <c r="D203" s="60">
        <v>3.7</v>
      </c>
      <c r="E203" s="60">
        <v>1.1000000000000001</v>
      </c>
      <c r="F203" s="60">
        <v>0.4</v>
      </c>
    </row>
    <row r="204" spans="1:6">
      <c r="A204" s="61">
        <v>34455</v>
      </c>
      <c r="B204" s="60">
        <v>152.19999999999999</v>
      </c>
      <c r="C204" s="60" t="s">
        <v>79</v>
      </c>
      <c r="D204" s="60">
        <v>3</v>
      </c>
      <c r="E204" s="60">
        <v>0.7</v>
      </c>
      <c r="F204" s="60">
        <v>0.1</v>
      </c>
    </row>
    <row r="205" spans="1:6">
      <c r="A205" s="61">
        <v>34486</v>
      </c>
      <c r="B205" s="60">
        <v>152.69999999999999</v>
      </c>
      <c r="C205" s="60" t="s">
        <v>79</v>
      </c>
      <c r="D205" s="60">
        <v>2.8</v>
      </c>
      <c r="E205" s="60">
        <v>0.9</v>
      </c>
      <c r="F205" s="60">
        <v>0.3</v>
      </c>
    </row>
    <row r="206" spans="1:6">
      <c r="A206" s="61">
        <v>34516</v>
      </c>
      <c r="B206" s="60">
        <v>154</v>
      </c>
      <c r="C206" s="60" t="s">
        <v>79</v>
      </c>
      <c r="D206" s="60">
        <v>3.1</v>
      </c>
      <c r="E206" s="60">
        <v>1.3</v>
      </c>
      <c r="F206" s="60">
        <v>0.9</v>
      </c>
    </row>
    <row r="207" spans="1:6">
      <c r="A207" s="61">
        <v>34547</v>
      </c>
      <c r="B207" s="60">
        <v>154.30000000000001</v>
      </c>
      <c r="C207" s="60" t="s">
        <v>79</v>
      </c>
      <c r="D207" s="60">
        <v>3.1</v>
      </c>
      <c r="E207" s="60">
        <v>1.4</v>
      </c>
      <c r="F207" s="60">
        <v>0.2</v>
      </c>
    </row>
    <row r="208" spans="1:6">
      <c r="A208" s="61">
        <v>34578</v>
      </c>
      <c r="B208" s="60">
        <v>154.9</v>
      </c>
      <c r="C208" s="60" t="s">
        <v>79</v>
      </c>
      <c r="D208" s="60">
        <v>3.5</v>
      </c>
      <c r="E208" s="60">
        <v>1.4</v>
      </c>
      <c r="F208" s="60">
        <v>0.4</v>
      </c>
    </row>
    <row r="209" spans="1:6">
      <c r="A209" s="61">
        <v>34608</v>
      </c>
      <c r="B209" s="60">
        <v>155.30000000000001</v>
      </c>
      <c r="C209" s="60" t="s">
        <v>79</v>
      </c>
      <c r="D209" s="60">
        <v>3.6</v>
      </c>
      <c r="E209" s="60">
        <v>0.8</v>
      </c>
      <c r="F209" s="60">
        <v>0.3</v>
      </c>
    </row>
    <row r="210" spans="1:6">
      <c r="A210" s="61">
        <v>34639</v>
      </c>
      <c r="B210" s="60">
        <v>155.80000000000001</v>
      </c>
      <c r="C210" s="60" t="s">
        <v>79</v>
      </c>
      <c r="D210" s="60">
        <v>3.9</v>
      </c>
      <c r="E210" s="60">
        <v>1</v>
      </c>
      <c r="F210" s="60">
        <v>0.3</v>
      </c>
    </row>
    <row r="211" spans="1:6">
      <c r="A211" s="61">
        <v>34669</v>
      </c>
      <c r="B211" s="60">
        <v>156.6</v>
      </c>
      <c r="C211" s="60" t="s">
        <v>79</v>
      </c>
      <c r="D211" s="60">
        <v>4.4000000000000004</v>
      </c>
      <c r="E211" s="60">
        <v>1.1000000000000001</v>
      </c>
      <c r="F211" s="60">
        <v>0.5</v>
      </c>
    </row>
    <row r="212" spans="1:6">
      <c r="A212" s="61">
        <v>34700</v>
      </c>
      <c r="B212" s="60">
        <v>157.5</v>
      </c>
      <c r="C212" s="60" t="s">
        <v>79</v>
      </c>
      <c r="D212" s="60">
        <v>4.7</v>
      </c>
      <c r="E212" s="60">
        <v>1.4</v>
      </c>
      <c r="F212" s="60">
        <v>0.6</v>
      </c>
    </row>
    <row r="213" spans="1:6">
      <c r="A213" s="61">
        <v>34731</v>
      </c>
      <c r="B213" s="60">
        <v>158.30000000000001</v>
      </c>
      <c r="C213" s="60" t="s">
        <v>79</v>
      </c>
      <c r="D213" s="60">
        <v>4.8</v>
      </c>
      <c r="E213" s="60">
        <v>1.6</v>
      </c>
      <c r="F213" s="60">
        <v>0.5</v>
      </c>
    </row>
    <row r="214" spans="1:6">
      <c r="A214" s="61">
        <v>34759</v>
      </c>
      <c r="B214" s="60">
        <v>158.69999999999999</v>
      </c>
      <c r="C214" s="60" t="s">
        <v>79</v>
      </c>
      <c r="D214" s="60">
        <v>4.8</v>
      </c>
      <c r="E214" s="60">
        <v>1.3</v>
      </c>
      <c r="F214" s="60">
        <v>0.3</v>
      </c>
    </row>
    <row r="215" spans="1:6">
      <c r="A215" s="61">
        <v>34790</v>
      </c>
      <c r="B215" s="60">
        <v>159.80000000000001</v>
      </c>
      <c r="C215" s="60" t="s">
        <v>79</v>
      </c>
      <c r="D215" s="60">
        <v>5.0999999999999996</v>
      </c>
      <c r="E215" s="60">
        <v>1.5</v>
      </c>
      <c r="F215" s="60">
        <v>0.7</v>
      </c>
    </row>
    <row r="216" spans="1:6">
      <c r="A216" s="61">
        <v>34820</v>
      </c>
      <c r="B216" s="60">
        <v>160.5</v>
      </c>
      <c r="C216" s="60" t="s">
        <v>79</v>
      </c>
      <c r="D216" s="60">
        <v>5.5</v>
      </c>
      <c r="E216" s="60">
        <v>1.4</v>
      </c>
      <c r="F216" s="60">
        <v>0.4</v>
      </c>
    </row>
    <row r="217" spans="1:6">
      <c r="A217" s="61">
        <v>34851</v>
      </c>
      <c r="B217" s="60">
        <v>160.80000000000001</v>
      </c>
      <c r="C217" s="60" t="s">
        <v>79</v>
      </c>
      <c r="D217" s="60">
        <v>5.3</v>
      </c>
      <c r="E217" s="60">
        <v>1.3</v>
      </c>
      <c r="F217" s="60">
        <v>0.2</v>
      </c>
    </row>
    <row r="218" spans="1:6">
      <c r="A218" s="61">
        <v>34881</v>
      </c>
      <c r="B218" s="60">
        <v>162.80000000000001</v>
      </c>
      <c r="C218" s="60" t="s">
        <v>79</v>
      </c>
      <c r="D218" s="60">
        <v>5.7</v>
      </c>
      <c r="E218" s="60">
        <v>1.9</v>
      </c>
      <c r="F218" s="60">
        <v>1.2</v>
      </c>
    </row>
    <row r="219" spans="1:6">
      <c r="A219" s="61">
        <v>34912</v>
      </c>
      <c r="B219" s="60">
        <v>162.80000000000001</v>
      </c>
      <c r="C219" s="60" t="s">
        <v>79</v>
      </c>
      <c r="D219" s="60">
        <v>5.5</v>
      </c>
      <c r="E219" s="60">
        <v>1.4</v>
      </c>
      <c r="F219" s="60">
        <v>0</v>
      </c>
    </row>
    <row r="220" spans="1:6">
      <c r="A220" s="61">
        <v>34943</v>
      </c>
      <c r="B220" s="60">
        <v>163</v>
      </c>
      <c r="C220" s="60" t="s">
        <v>79</v>
      </c>
      <c r="D220" s="60">
        <v>5.2</v>
      </c>
      <c r="E220" s="60">
        <v>1.4</v>
      </c>
      <c r="F220" s="60">
        <v>0.1</v>
      </c>
    </row>
    <row r="221" spans="1:6">
      <c r="A221" s="61">
        <v>34973</v>
      </c>
      <c r="B221" s="60">
        <v>163.1</v>
      </c>
      <c r="C221" s="60" t="s">
        <v>79</v>
      </c>
      <c r="D221" s="60">
        <v>5</v>
      </c>
      <c r="E221" s="60">
        <v>0.2</v>
      </c>
      <c r="F221" s="60">
        <v>0.1</v>
      </c>
    </row>
    <row r="222" spans="1:6">
      <c r="A222" s="61">
        <v>35004</v>
      </c>
      <c r="B222" s="60">
        <v>163.69999999999999</v>
      </c>
      <c r="C222" s="60" t="s">
        <v>79</v>
      </c>
      <c r="D222" s="60">
        <v>5.0999999999999996</v>
      </c>
      <c r="E222" s="60">
        <v>0.6</v>
      </c>
      <c r="F222" s="60">
        <v>0.4</v>
      </c>
    </row>
    <row r="223" spans="1:6">
      <c r="A223" s="61">
        <v>35034</v>
      </c>
      <c r="B223" s="60">
        <v>163.69999999999999</v>
      </c>
      <c r="C223" s="60" t="s">
        <v>79</v>
      </c>
      <c r="D223" s="60">
        <v>4.5</v>
      </c>
      <c r="E223" s="60">
        <v>0.4</v>
      </c>
      <c r="F223" s="60">
        <v>0</v>
      </c>
    </row>
    <row r="224" spans="1:6">
      <c r="A224" s="61">
        <v>35065</v>
      </c>
      <c r="B224" s="60">
        <v>164.4</v>
      </c>
      <c r="C224" s="60" t="s">
        <v>79</v>
      </c>
      <c r="D224" s="60">
        <v>4.4000000000000004</v>
      </c>
      <c r="E224" s="60">
        <v>0.8</v>
      </c>
      <c r="F224" s="60">
        <v>0.4</v>
      </c>
    </row>
    <row r="225" spans="1:6">
      <c r="A225" s="61">
        <v>35096</v>
      </c>
      <c r="B225" s="60">
        <v>164.8</v>
      </c>
      <c r="C225" s="60" t="s">
        <v>79</v>
      </c>
      <c r="D225" s="60">
        <v>4.0999999999999996</v>
      </c>
      <c r="E225" s="60">
        <v>0.7</v>
      </c>
      <c r="F225" s="60">
        <v>0.2</v>
      </c>
    </row>
    <row r="226" spans="1:6">
      <c r="A226" s="61">
        <v>35125</v>
      </c>
      <c r="B226" s="60">
        <v>164.7</v>
      </c>
      <c r="C226" s="60" t="s">
        <v>79</v>
      </c>
      <c r="D226" s="60">
        <v>3.8</v>
      </c>
      <c r="E226" s="60">
        <v>0.6</v>
      </c>
      <c r="F226" s="60">
        <v>-0.1</v>
      </c>
    </row>
    <row r="227" spans="1:6">
      <c r="A227" s="61">
        <v>35156</v>
      </c>
      <c r="B227" s="60">
        <v>165</v>
      </c>
      <c r="C227" s="60" t="s">
        <v>79</v>
      </c>
      <c r="D227" s="60">
        <v>3.3</v>
      </c>
      <c r="E227" s="60">
        <v>0.4</v>
      </c>
      <c r="F227" s="60">
        <v>0.2</v>
      </c>
    </row>
    <row r="228" spans="1:6">
      <c r="A228" s="61">
        <v>35186</v>
      </c>
      <c r="B228" s="60">
        <v>164.9</v>
      </c>
      <c r="C228" s="60" t="s">
        <v>79</v>
      </c>
      <c r="D228" s="60">
        <v>2.7</v>
      </c>
      <c r="E228" s="60">
        <v>0.1</v>
      </c>
      <c r="F228" s="60">
        <v>-0.1</v>
      </c>
    </row>
    <row r="229" spans="1:6">
      <c r="A229" s="61">
        <v>35217</v>
      </c>
      <c r="B229" s="60">
        <v>164.9</v>
      </c>
      <c r="C229" s="60" t="s">
        <v>79</v>
      </c>
      <c r="D229" s="60">
        <v>2.5</v>
      </c>
      <c r="E229" s="60">
        <v>0.1</v>
      </c>
      <c r="F229" s="60">
        <v>0</v>
      </c>
    </row>
    <row r="230" spans="1:6">
      <c r="A230" s="61">
        <v>35247</v>
      </c>
      <c r="B230" s="60">
        <v>166.2</v>
      </c>
      <c r="C230" s="60" t="s">
        <v>79</v>
      </c>
      <c r="D230" s="60">
        <v>2.1</v>
      </c>
      <c r="E230" s="60">
        <v>0.7</v>
      </c>
      <c r="F230" s="60">
        <v>0.8</v>
      </c>
    </row>
    <row r="231" spans="1:6">
      <c r="A231" s="61">
        <v>35278</v>
      </c>
      <c r="B231" s="60">
        <v>166</v>
      </c>
      <c r="C231" s="60" t="s">
        <v>79</v>
      </c>
      <c r="D231" s="60">
        <v>2</v>
      </c>
      <c r="E231" s="60">
        <v>0.7</v>
      </c>
      <c r="F231" s="60">
        <v>-0.1</v>
      </c>
    </row>
    <row r="232" spans="1:6">
      <c r="A232" s="61">
        <v>35309</v>
      </c>
      <c r="B232" s="60">
        <v>166.3</v>
      </c>
      <c r="C232" s="60" t="s">
        <v>79</v>
      </c>
      <c r="D232" s="60">
        <v>2</v>
      </c>
      <c r="E232" s="60">
        <v>0.8</v>
      </c>
      <c r="F232" s="60">
        <v>0.2</v>
      </c>
    </row>
    <row r="233" spans="1:6">
      <c r="A233" s="61">
        <v>35339</v>
      </c>
      <c r="B233" s="60">
        <v>166.3</v>
      </c>
      <c r="C233" s="60" t="s">
        <v>79</v>
      </c>
      <c r="D233" s="60">
        <v>2</v>
      </c>
      <c r="E233" s="60">
        <v>0.1</v>
      </c>
      <c r="F233" s="60">
        <v>0</v>
      </c>
    </row>
    <row r="234" spans="1:6">
      <c r="A234" s="61">
        <v>35370</v>
      </c>
      <c r="B234" s="60">
        <v>166.9</v>
      </c>
      <c r="C234" s="60" t="s">
        <v>79</v>
      </c>
      <c r="D234" s="60">
        <v>2</v>
      </c>
      <c r="E234" s="60">
        <v>0.5</v>
      </c>
      <c r="F234" s="60">
        <v>0.4</v>
      </c>
    </row>
    <row r="235" spans="1:6">
      <c r="A235" s="61">
        <v>35400</v>
      </c>
      <c r="B235" s="60">
        <v>167.2</v>
      </c>
      <c r="C235" s="60" t="s">
        <v>79</v>
      </c>
      <c r="D235" s="60">
        <v>2.1</v>
      </c>
      <c r="E235" s="60">
        <v>0.5</v>
      </c>
      <c r="F235" s="60">
        <v>0.2</v>
      </c>
    </row>
    <row r="236" spans="1:6">
      <c r="A236" s="61">
        <v>35431</v>
      </c>
      <c r="B236" s="60">
        <v>167.7</v>
      </c>
      <c r="C236" s="60" t="s">
        <v>79</v>
      </c>
      <c r="D236" s="60">
        <v>2</v>
      </c>
      <c r="E236" s="60">
        <v>0.8</v>
      </c>
      <c r="F236" s="60">
        <v>0.3</v>
      </c>
    </row>
    <row r="237" spans="1:6">
      <c r="A237" s="61">
        <v>35462</v>
      </c>
      <c r="B237" s="60">
        <v>168.1</v>
      </c>
      <c r="C237" s="60" t="s">
        <v>79</v>
      </c>
      <c r="D237" s="60">
        <v>2</v>
      </c>
      <c r="E237" s="60">
        <v>0.7</v>
      </c>
      <c r="F237" s="60">
        <v>0.2</v>
      </c>
    </row>
    <row r="238" spans="1:6">
      <c r="A238" s="61">
        <v>35490</v>
      </c>
      <c r="B238" s="60">
        <v>168.2</v>
      </c>
      <c r="C238" s="60" t="s">
        <v>79</v>
      </c>
      <c r="D238" s="60">
        <v>2.1</v>
      </c>
      <c r="E238" s="60">
        <v>0.6</v>
      </c>
      <c r="F238" s="60">
        <v>0.1</v>
      </c>
    </row>
    <row r="239" spans="1:6">
      <c r="A239" s="61">
        <v>35521</v>
      </c>
      <c r="B239" s="60">
        <v>168.5</v>
      </c>
      <c r="C239" s="60" t="s">
        <v>79</v>
      </c>
      <c r="D239" s="60">
        <v>2.1</v>
      </c>
      <c r="E239" s="60">
        <v>0.5</v>
      </c>
      <c r="F239" s="60">
        <v>0.2</v>
      </c>
    </row>
    <row r="240" spans="1:6">
      <c r="A240" s="61">
        <v>35551</v>
      </c>
      <c r="B240" s="60">
        <v>168.8</v>
      </c>
      <c r="C240" s="60" t="s">
        <v>79</v>
      </c>
      <c r="D240" s="60">
        <v>2.4</v>
      </c>
      <c r="E240" s="60">
        <v>0.4</v>
      </c>
      <c r="F240" s="60">
        <v>0.2</v>
      </c>
    </row>
    <row r="241" spans="1:6">
      <c r="A241" s="61">
        <v>35582</v>
      </c>
      <c r="B241" s="60">
        <v>168.9</v>
      </c>
      <c r="C241" s="60" t="s">
        <v>79</v>
      </c>
      <c r="D241" s="60">
        <v>2.4</v>
      </c>
      <c r="E241" s="60">
        <v>0.4</v>
      </c>
      <c r="F241" s="60">
        <v>0.1</v>
      </c>
    </row>
    <row r="242" spans="1:6">
      <c r="A242" s="61">
        <v>35612</v>
      </c>
      <c r="B242" s="60">
        <v>168.4</v>
      </c>
      <c r="C242" s="60" t="s">
        <v>79</v>
      </c>
      <c r="D242" s="60">
        <v>1.3</v>
      </c>
      <c r="E242" s="60">
        <v>-0.1</v>
      </c>
      <c r="F242" s="60">
        <v>-0.3</v>
      </c>
    </row>
    <row r="243" spans="1:6">
      <c r="A243" s="61">
        <v>35643</v>
      </c>
      <c r="B243" s="60">
        <v>168.9</v>
      </c>
      <c r="C243" s="60" t="s">
        <v>79</v>
      </c>
      <c r="D243" s="60">
        <v>1.7</v>
      </c>
      <c r="E243" s="60">
        <v>0.1</v>
      </c>
      <c r="F243" s="60">
        <v>0.3</v>
      </c>
    </row>
    <row r="244" spans="1:6">
      <c r="A244" s="61">
        <v>35674</v>
      </c>
      <c r="B244" s="60">
        <v>171.2</v>
      </c>
      <c r="C244" s="60" t="s">
        <v>79</v>
      </c>
      <c r="D244" s="60">
        <v>2.9</v>
      </c>
      <c r="E244" s="60">
        <v>1.4</v>
      </c>
      <c r="F244" s="60">
        <v>1.4</v>
      </c>
    </row>
    <row r="245" spans="1:6">
      <c r="A245" s="61">
        <v>35704</v>
      </c>
      <c r="B245" s="60">
        <v>171.2</v>
      </c>
      <c r="C245" s="60" t="s">
        <v>79</v>
      </c>
      <c r="D245" s="60">
        <v>2.9</v>
      </c>
      <c r="E245" s="60">
        <v>1.7</v>
      </c>
      <c r="F245" s="60">
        <v>0</v>
      </c>
    </row>
    <row r="246" spans="1:6">
      <c r="A246" s="61">
        <v>35735</v>
      </c>
      <c r="B246" s="60">
        <v>171.8</v>
      </c>
      <c r="C246" s="60" t="s">
        <v>79</v>
      </c>
      <c r="D246" s="60">
        <v>2.9</v>
      </c>
      <c r="E246" s="60">
        <v>1.7</v>
      </c>
      <c r="F246" s="60">
        <v>0.4</v>
      </c>
    </row>
    <row r="247" spans="1:6">
      <c r="A247" s="61">
        <v>35765</v>
      </c>
      <c r="B247" s="60">
        <v>171.8</v>
      </c>
      <c r="C247" s="60" t="s">
        <v>79</v>
      </c>
      <c r="D247" s="60">
        <v>2.8</v>
      </c>
      <c r="E247" s="60">
        <v>0.4</v>
      </c>
      <c r="F247" s="60">
        <v>0</v>
      </c>
    </row>
    <row r="248" spans="1:6">
      <c r="A248" s="61">
        <v>35796</v>
      </c>
      <c r="B248" s="60">
        <v>172.1</v>
      </c>
      <c r="C248" s="60" t="s">
        <v>79</v>
      </c>
      <c r="D248" s="60">
        <v>2.6</v>
      </c>
      <c r="E248" s="60">
        <v>0.5</v>
      </c>
      <c r="F248" s="60">
        <v>0.2</v>
      </c>
    </row>
    <row r="249" spans="1:6">
      <c r="A249" s="61">
        <v>35827</v>
      </c>
      <c r="B249" s="60">
        <v>172.1</v>
      </c>
      <c r="C249" s="60" t="s">
        <v>79</v>
      </c>
      <c r="D249" s="60">
        <v>2.4</v>
      </c>
      <c r="E249" s="60">
        <v>0.2</v>
      </c>
      <c r="F249" s="60">
        <v>0</v>
      </c>
    </row>
    <row r="250" spans="1:6">
      <c r="A250" s="61">
        <v>35855</v>
      </c>
      <c r="B250" s="60">
        <v>172.3</v>
      </c>
      <c r="C250" s="60" t="s">
        <v>79</v>
      </c>
      <c r="D250" s="60">
        <v>2.4</v>
      </c>
      <c r="E250" s="60">
        <v>0.3</v>
      </c>
      <c r="F250" s="60">
        <v>0.1</v>
      </c>
    </row>
    <row r="251" spans="1:6">
      <c r="A251" s="61">
        <v>35886</v>
      </c>
      <c r="B251" s="60">
        <v>173.1</v>
      </c>
      <c r="C251" s="60" t="s">
        <v>79</v>
      </c>
      <c r="D251" s="60">
        <v>2.7</v>
      </c>
      <c r="E251" s="60">
        <v>0.6</v>
      </c>
      <c r="F251" s="60">
        <v>0.5</v>
      </c>
    </row>
    <row r="252" spans="1:6">
      <c r="A252" s="61">
        <v>35916</v>
      </c>
      <c r="B252" s="60">
        <v>173.3</v>
      </c>
      <c r="C252" s="60" t="s">
        <v>79</v>
      </c>
      <c r="D252" s="60">
        <v>2.7</v>
      </c>
      <c r="E252" s="60">
        <v>0.7</v>
      </c>
      <c r="F252" s="60">
        <v>0.1</v>
      </c>
    </row>
    <row r="253" spans="1:6">
      <c r="A253" s="61">
        <v>35947</v>
      </c>
      <c r="B253" s="60">
        <v>173.5</v>
      </c>
      <c r="C253" s="60" t="s">
        <v>79</v>
      </c>
      <c r="D253" s="60">
        <v>2.7</v>
      </c>
      <c r="E253" s="60">
        <v>0.7</v>
      </c>
      <c r="F253" s="60">
        <v>0.1</v>
      </c>
    </row>
    <row r="254" spans="1:6">
      <c r="A254" s="61">
        <v>35977</v>
      </c>
      <c r="B254" s="60">
        <v>177.3</v>
      </c>
      <c r="C254" s="60" t="s">
        <v>79</v>
      </c>
      <c r="D254" s="60">
        <v>5.3</v>
      </c>
      <c r="E254" s="60">
        <v>2.4</v>
      </c>
      <c r="F254" s="60">
        <v>2.2000000000000002</v>
      </c>
    </row>
    <row r="255" spans="1:6">
      <c r="A255" s="61">
        <v>36008</v>
      </c>
      <c r="B255" s="60">
        <v>177.3</v>
      </c>
      <c r="C255" s="60" t="s">
        <v>79</v>
      </c>
      <c r="D255" s="60">
        <v>5</v>
      </c>
      <c r="E255" s="60">
        <v>2.2999999999999998</v>
      </c>
      <c r="F255" s="60">
        <v>0</v>
      </c>
    </row>
    <row r="256" spans="1:6">
      <c r="A256" s="61">
        <v>36039</v>
      </c>
      <c r="B256" s="60">
        <v>178.4</v>
      </c>
      <c r="C256" s="60" t="s">
        <v>79</v>
      </c>
      <c r="D256" s="60">
        <v>4.2</v>
      </c>
      <c r="E256" s="60">
        <v>2.8</v>
      </c>
      <c r="F256" s="60">
        <v>0.6</v>
      </c>
    </row>
    <row r="257" spans="1:6">
      <c r="A257" s="61">
        <v>36069</v>
      </c>
      <c r="B257" s="60">
        <v>178.4</v>
      </c>
      <c r="C257" s="60" t="s">
        <v>79</v>
      </c>
      <c r="D257" s="60">
        <v>4.2</v>
      </c>
      <c r="E257" s="60">
        <v>0.6</v>
      </c>
      <c r="F257" s="60">
        <v>0</v>
      </c>
    </row>
    <row r="258" spans="1:6">
      <c r="A258" s="61">
        <v>36100</v>
      </c>
      <c r="B258" s="60">
        <v>178.2</v>
      </c>
      <c r="C258" s="60" t="s">
        <v>79</v>
      </c>
      <c r="D258" s="60">
        <v>3.7</v>
      </c>
      <c r="E258" s="60">
        <v>0.5</v>
      </c>
      <c r="F258" s="60">
        <v>-0.1</v>
      </c>
    </row>
    <row r="259" spans="1:6">
      <c r="A259" s="61">
        <v>36130</v>
      </c>
      <c r="B259" s="60">
        <v>178</v>
      </c>
      <c r="C259" s="60" t="s">
        <v>79</v>
      </c>
      <c r="D259" s="60">
        <v>3.6</v>
      </c>
      <c r="E259" s="60">
        <v>-0.2</v>
      </c>
      <c r="F259" s="60">
        <v>-0.1</v>
      </c>
    </row>
    <row r="260" spans="1:6">
      <c r="A260" s="61">
        <v>36161</v>
      </c>
      <c r="B260" s="60">
        <v>177.9</v>
      </c>
      <c r="C260" s="60" t="s">
        <v>79</v>
      </c>
      <c r="D260" s="60">
        <v>3.4</v>
      </c>
      <c r="E260" s="60">
        <v>-0.3</v>
      </c>
      <c r="F260" s="60">
        <v>-0.1</v>
      </c>
    </row>
    <row r="261" spans="1:6">
      <c r="A261" s="61">
        <v>36192</v>
      </c>
      <c r="B261" s="60">
        <v>177.2</v>
      </c>
      <c r="C261" s="60" t="s">
        <v>79</v>
      </c>
      <c r="D261" s="60">
        <v>3</v>
      </c>
      <c r="E261" s="60">
        <v>-0.6</v>
      </c>
      <c r="F261" s="60">
        <v>-0.4</v>
      </c>
    </row>
    <row r="262" spans="1:6">
      <c r="A262" s="61">
        <v>36220</v>
      </c>
      <c r="B262" s="60">
        <v>177.2</v>
      </c>
      <c r="C262" s="60" t="s">
        <v>79</v>
      </c>
      <c r="D262" s="60">
        <v>2.8</v>
      </c>
      <c r="E262" s="60">
        <v>-0.4</v>
      </c>
      <c r="F262" s="60">
        <v>0</v>
      </c>
    </row>
    <row r="263" spans="1:6">
      <c r="A263" s="61">
        <v>36251</v>
      </c>
      <c r="B263" s="60">
        <v>177.2</v>
      </c>
      <c r="C263" s="60" t="s">
        <v>79</v>
      </c>
      <c r="D263" s="60">
        <v>2.4</v>
      </c>
      <c r="E263" s="60">
        <v>-0.4</v>
      </c>
      <c r="F263" s="60">
        <v>0</v>
      </c>
    </row>
    <row r="264" spans="1:6">
      <c r="A264" s="61">
        <v>36281</v>
      </c>
      <c r="B264" s="60">
        <v>177</v>
      </c>
      <c r="C264" s="60" t="s">
        <v>79</v>
      </c>
      <c r="D264" s="60">
        <v>2.1</v>
      </c>
      <c r="E264" s="60">
        <v>-0.1</v>
      </c>
      <c r="F264" s="60">
        <v>-0.1</v>
      </c>
    </row>
    <row r="265" spans="1:6">
      <c r="A265" s="61">
        <v>36312</v>
      </c>
      <c r="B265" s="60">
        <v>177</v>
      </c>
      <c r="C265" s="60" t="s">
        <v>79</v>
      </c>
      <c r="D265" s="60">
        <v>2</v>
      </c>
      <c r="E265" s="60">
        <v>-0.1</v>
      </c>
      <c r="F265" s="60">
        <v>0</v>
      </c>
    </row>
    <row r="266" spans="1:6">
      <c r="A266" s="61">
        <v>36342</v>
      </c>
      <c r="B266" s="60">
        <v>180.6</v>
      </c>
      <c r="C266" s="60" t="s">
        <v>79</v>
      </c>
      <c r="D266" s="60">
        <v>1.9</v>
      </c>
      <c r="E266" s="60">
        <v>1.9</v>
      </c>
      <c r="F266" s="60">
        <v>2</v>
      </c>
    </row>
    <row r="267" spans="1:6">
      <c r="A267" s="61">
        <v>36373</v>
      </c>
      <c r="B267" s="60">
        <v>180.9</v>
      </c>
      <c r="C267" s="60" t="s">
        <v>79</v>
      </c>
      <c r="D267" s="60">
        <v>2</v>
      </c>
      <c r="E267" s="60">
        <v>2.2000000000000002</v>
      </c>
      <c r="F267" s="60">
        <v>0.2</v>
      </c>
    </row>
    <row r="268" spans="1:6">
      <c r="A268" s="61">
        <v>36404</v>
      </c>
      <c r="B268" s="60">
        <v>181.8</v>
      </c>
      <c r="C268" s="60" t="s">
        <v>79</v>
      </c>
      <c r="D268" s="60">
        <v>1.9</v>
      </c>
      <c r="E268" s="60">
        <v>2.7</v>
      </c>
      <c r="F268" s="60">
        <v>0.5</v>
      </c>
    </row>
    <row r="269" spans="1:6">
      <c r="A269" s="61">
        <v>36434</v>
      </c>
      <c r="B269" s="60">
        <v>182.2</v>
      </c>
      <c r="C269" s="60" t="s">
        <v>79</v>
      </c>
      <c r="D269" s="60">
        <v>2.1</v>
      </c>
      <c r="E269" s="60">
        <v>0.9</v>
      </c>
      <c r="F269" s="60">
        <v>0.2</v>
      </c>
    </row>
    <row r="270" spans="1:6">
      <c r="A270" s="61">
        <v>36465</v>
      </c>
      <c r="B270" s="60">
        <v>182.6</v>
      </c>
      <c r="C270" s="60" t="s">
        <v>79</v>
      </c>
      <c r="D270" s="60">
        <v>2.5</v>
      </c>
      <c r="E270" s="60">
        <v>0.9</v>
      </c>
      <c r="F270" s="60">
        <v>0.2</v>
      </c>
    </row>
    <row r="271" spans="1:6">
      <c r="A271" s="61">
        <v>36495</v>
      </c>
      <c r="B271" s="60">
        <v>182.7</v>
      </c>
      <c r="C271" s="60" t="s">
        <v>79</v>
      </c>
      <c r="D271" s="60">
        <v>2.6</v>
      </c>
      <c r="E271" s="60">
        <v>0.5</v>
      </c>
      <c r="F271" s="60">
        <v>0.1</v>
      </c>
    </row>
    <row r="272" spans="1:6">
      <c r="A272" s="61">
        <v>36526</v>
      </c>
      <c r="B272" s="60">
        <v>182.8</v>
      </c>
      <c r="C272" s="60" t="s">
        <v>79</v>
      </c>
      <c r="D272" s="60">
        <v>2.8</v>
      </c>
      <c r="E272" s="60">
        <v>0.3</v>
      </c>
      <c r="F272" s="60">
        <v>0.1</v>
      </c>
    </row>
    <row r="273" spans="1:6">
      <c r="A273" s="61">
        <v>36557</v>
      </c>
      <c r="B273" s="60">
        <v>183.3</v>
      </c>
      <c r="C273" s="60" t="s">
        <v>79</v>
      </c>
      <c r="D273" s="60">
        <v>3.4</v>
      </c>
      <c r="E273" s="60">
        <v>0.4</v>
      </c>
      <c r="F273" s="60">
        <v>0.3</v>
      </c>
    </row>
    <row r="274" spans="1:6">
      <c r="A274" s="61">
        <v>36586</v>
      </c>
      <c r="B274" s="60">
        <v>183.7</v>
      </c>
      <c r="C274" s="60" t="s">
        <v>79</v>
      </c>
      <c r="D274" s="60">
        <v>3.7</v>
      </c>
      <c r="E274" s="60">
        <v>0.5</v>
      </c>
      <c r="F274" s="60">
        <v>0.2</v>
      </c>
    </row>
    <row r="275" spans="1:6">
      <c r="A275" s="61">
        <v>36617</v>
      </c>
      <c r="B275" s="60">
        <v>184.7</v>
      </c>
      <c r="C275" s="60" t="s">
        <v>79</v>
      </c>
      <c r="D275" s="60">
        <v>4.2</v>
      </c>
      <c r="E275" s="60">
        <v>1</v>
      </c>
      <c r="F275" s="60">
        <v>0.5</v>
      </c>
    </row>
    <row r="276" spans="1:6">
      <c r="A276" s="61">
        <v>36647</v>
      </c>
      <c r="B276" s="60">
        <v>185</v>
      </c>
      <c r="C276" s="60" t="s">
        <v>79</v>
      </c>
      <c r="D276" s="60">
        <v>4.5</v>
      </c>
      <c r="E276" s="60">
        <v>0.9</v>
      </c>
      <c r="F276" s="60">
        <v>0.2</v>
      </c>
    </row>
    <row r="277" spans="1:6">
      <c r="A277" s="61">
        <v>36678</v>
      </c>
      <c r="B277" s="60">
        <v>185.2</v>
      </c>
      <c r="C277" s="60" t="s">
        <v>79</v>
      </c>
      <c r="D277" s="60">
        <v>4.5999999999999996</v>
      </c>
      <c r="E277" s="60">
        <v>0.8</v>
      </c>
      <c r="F277" s="60">
        <v>0.1</v>
      </c>
    </row>
    <row r="278" spans="1:6">
      <c r="A278" s="61">
        <v>36708</v>
      </c>
      <c r="B278" s="60">
        <v>187.7</v>
      </c>
      <c r="C278" s="60" t="s">
        <v>79</v>
      </c>
      <c r="D278" s="60">
        <v>3.9</v>
      </c>
      <c r="E278" s="60">
        <v>1.6</v>
      </c>
      <c r="F278" s="60">
        <v>1.3</v>
      </c>
    </row>
    <row r="279" spans="1:6">
      <c r="A279" s="61">
        <v>36739</v>
      </c>
      <c r="B279" s="60">
        <v>188.1</v>
      </c>
      <c r="C279" s="60" t="s">
        <v>79</v>
      </c>
      <c r="D279" s="60">
        <v>4</v>
      </c>
      <c r="E279" s="60">
        <v>1.7</v>
      </c>
      <c r="F279" s="60">
        <v>0.2</v>
      </c>
    </row>
    <row r="280" spans="1:6">
      <c r="A280" s="61">
        <v>36770</v>
      </c>
      <c r="B280" s="60">
        <v>188.6</v>
      </c>
      <c r="C280" s="60" t="s">
        <v>79</v>
      </c>
      <c r="D280" s="60">
        <v>3.7</v>
      </c>
      <c r="E280" s="60">
        <v>1.8</v>
      </c>
      <c r="F280" s="60">
        <v>0.3</v>
      </c>
    </row>
    <row r="281" spans="1:6">
      <c r="A281" s="61">
        <v>36800</v>
      </c>
      <c r="B281" s="60">
        <v>189.9</v>
      </c>
      <c r="C281" s="60" t="s">
        <v>79</v>
      </c>
      <c r="D281" s="60">
        <v>4.2</v>
      </c>
      <c r="E281" s="60">
        <v>1.2</v>
      </c>
      <c r="F281" s="60">
        <v>0.7</v>
      </c>
    </row>
    <row r="282" spans="1:6">
      <c r="A282" s="61">
        <v>36831</v>
      </c>
      <c r="B282" s="60">
        <v>190.1</v>
      </c>
      <c r="C282" s="60" t="s">
        <v>79</v>
      </c>
      <c r="D282" s="60">
        <v>4.0999999999999996</v>
      </c>
      <c r="E282" s="60">
        <v>1.1000000000000001</v>
      </c>
      <c r="F282" s="60">
        <v>0.1</v>
      </c>
    </row>
    <row r="283" spans="1:6">
      <c r="A283" s="61">
        <v>36861</v>
      </c>
      <c r="B283" s="60">
        <v>189.8</v>
      </c>
      <c r="C283" s="60" t="s">
        <v>79</v>
      </c>
      <c r="D283" s="60">
        <v>3.9</v>
      </c>
      <c r="E283" s="60">
        <v>0.6</v>
      </c>
      <c r="F283" s="60">
        <v>-0.2</v>
      </c>
    </row>
    <row r="284" spans="1:6">
      <c r="A284" s="61">
        <v>36892</v>
      </c>
      <c r="B284" s="60">
        <v>190.3</v>
      </c>
      <c r="C284" s="60" t="s">
        <v>79</v>
      </c>
      <c r="D284" s="60">
        <v>4.0999999999999996</v>
      </c>
      <c r="E284" s="60">
        <v>0.2</v>
      </c>
      <c r="F284" s="60">
        <v>0.3</v>
      </c>
    </row>
    <row r="285" spans="1:6">
      <c r="A285" s="61">
        <v>36923</v>
      </c>
      <c r="B285" s="60">
        <v>190.4</v>
      </c>
      <c r="C285" s="60" t="s">
        <v>79</v>
      </c>
      <c r="D285" s="60">
        <v>3.9</v>
      </c>
      <c r="E285" s="60">
        <v>0.2</v>
      </c>
      <c r="F285" s="60">
        <v>0.1</v>
      </c>
    </row>
    <row r="286" spans="1:6">
      <c r="A286" s="61">
        <v>36951</v>
      </c>
      <c r="B286" s="60">
        <v>190.3</v>
      </c>
      <c r="C286" s="60" t="s">
        <v>79</v>
      </c>
      <c r="D286" s="60">
        <v>3.6</v>
      </c>
      <c r="E286" s="60">
        <v>0.3</v>
      </c>
      <c r="F286" s="60">
        <v>-0.1</v>
      </c>
    </row>
    <row r="287" spans="1:6">
      <c r="A287" s="61">
        <v>36982</v>
      </c>
      <c r="B287" s="60">
        <v>190.7</v>
      </c>
      <c r="C287" s="60" t="s">
        <v>79</v>
      </c>
      <c r="D287" s="60">
        <v>3.2</v>
      </c>
      <c r="E287" s="60">
        <v>0.2</v>
      </c>
      <c r="F287" s="60">
        <v>0.2</v>
      </c>
    </row>
    <row r="288" spans="1:6">
      <c r="A288" s="61">
        <v>37012</v>
      </c>
      <c r="B288" s="60">
        <v>191.1</v>
      </c>
      <c r="C288" s="60" t="s">
        <v>79</v>
      </c>
      <c r="D288" s="60">
        <v>3.3</v>
      </c>
      <c r="E288" s="60">
        <v>0.4</v>
      </c>
      <c r="F288" s="60">
        <v>0.2</v>
      </c>
    </row>
    <row r="289" spans="1:6">
      <c r="A289" s="61">
        <v>37043</v>
      </c>
      <c r="B289" s="60">
        <v>191.2</v>
      </c>
      <c r="C289" s="60" t="s">
        <v>79</v>
      </c>
      <c r="D289" s="60">
        <v>3.2</v>
      </c>
      <c r="E289" s="60">
        <v>0.5</v>
      </c>
      <c r="F289" s="60">
        <v>0.1</v>
      </c>
    </row>
    <row r="290" spans="1:6">
      <c r="A290" s="61">
        <v>37073</v>
      </c>
      <c r="B290" s="60">
        <v>193.9</v>
      </c>
      <c r="C290" s="60" t="s">
        <v>79</v>
      </c>
      <c r="D290" s="60">
        <v>3.3</v>
      </c>
      <c r="E290" s="60">
        <v>1.7</v>
      </c>
      <c r="F290" s="60">
        <v>1.4</v>
      </c>
    </row>
    <row r="291" spans="1:6">
      <c r="A291" s="61">
        <v>37104</v>
      </c>
      <c r="B291" s="60">
        <v>193.9</v>
      </c>
      <c r="C291" s="60" t="s">
        <v>79</v>
      </c>
      <c r="D291" s="60">
        <v>3.1</v>
      </c>
      <c r="E291" s="60">
        <v>1.5</v>
      </c>
      <c r="F291" s="60">
        <v>0</v>
      </c>
    </row>
    <row r="292" spans="1:6">
      <c r="A292" s="61">
        <v>37135</v>
      </c>
      <c r="B292" s="60">
        <v>194.8</v>
      </c>
      <c r="C292" s="60" t="s">
        <v>79</v>
      </c>
      <c r="D292" s="60">
        <v>3.3</v>
      </c>
      <c r="E292" s="60">
        <v>1.9</v>
      </c>
      <c r="F292" s="60">
        <v>0.5</v>
      </c>
    </row>
    <row r="293" spans="1:6">
      <c r="A293" s="61">
        <v>37165</v>
      </c>
      <c r="B293" s="60">
        <v>194.8</v>
      </c>
      <c r="C293" s="60" t="s">
        <v>79</v>
      </c>
      <c r="D293" s="60">
        <v>2.6</v>
      </c>
      <c r="E293" s="60">
        <v>0.5</v>
      </c>
      <c r="F293" s="60">
        <v>0</v>
      </c>
    </row>
    <row r="294" spans="1:6">
      <c r="A294" s="61">
        <v>37196</v>
      </c>
      <c r="B294" s="60">
        <v>194.6</v>
      </c>
      <c r="C294" s="60" t="s">
        <v>79</v>
      </c>
      <c r="D294" s="60">
        <v>2.4</v>
      </c>
      <c r="E294" s="60">
        <v>0.4</v>
      </c>
      <c r="F294" s="60">
        <v>-0.1</v>
      </c>
    </row>
    <row r="295" spans="1:6">
      <c r="A295" s="61">
        <v>37226</v>
      </c>
      <c r="B295" s="60">
        <v>194.6</v>
      </c>
      <c r="C295" s="60" t="s">
        <v>79</v>
      </c>
      <c r="D295" s="60">
        <v>2.5</v>
      </c>
      <c r="E295" s="60">
        <v>-0.1</v>
      </c>
      <c r="F295" s="60">
        <v>0</v>
      </c>
    </row>
    <row r="296" spans="1:6">
      <c r="A296" s="61">
        <v>37257</v>
      </c>
      <c r="B296" s="60">
        <v>195</v>
      </c>
      <c r="C296" s="60" t="s">
        <v>79</v>
      </c>
      <c r="D296" s="60">
        <v>2.5</v>
      </c>
      <c r="E296" s="60">
        <v>0.1</v>
      </c>
      <c r="F296" s="60">
        <v>0.2</v>
      </c>
    </row>
    <row r="297" spans="1:6">
      <c r="A297" s="61">
        <v>37288</v>
      </c>
      <c r="B297" s="60">
        <v>195.1</v>
      </c>
      <c r="C297" s="60" t="s">
        <v>79</v>
      </c>
      <c r="D297" s="60">
        <v>2.5</v>
      </c>
      <c r="E297" s="60">
        <v>0.3</v>
      </c>
      <c r="F297" s="60">
        <v>0.1</v>
      </c>
    </row>
    <row r="298" spans="1:6">
      <c r="A298" s="61">
        <v>37316</v>
      </c>
      <c r="B298" s="60">
        <v>195.3</v>
      </c>
      <c r="C298" s="60" t="s">
        <v>79</v>
      </c>
      <c r="D298" s="60">
        <v>2.6</v>
      </c>
      <c r="E298" s="60">
        <v>0.4</v>
      </c>
      <c r="F298" s="60">
        <v>0.1</v>
      </c>
    </row>
    <row r="299" spans="1:6">
      <c r="A299" s="61">
        <v>37347</v>
      </c>
      <c r="B299" s="60">
        <v>195.5</v>
      </c>
      <c r="C299" s="60" t="s">
        <v>79</v>
      </c>
      <c r="D299" s="60">
        <v>2.5</v>
      </c>
      <c r="E299" s="60">
        <v>0.3</v>
      </c>
      <c r="F299" s="60">
        <v>0.1</v>
      </c>
    </row>
    <row r="300" spans="1:6">
      <c r="A300" s="61">
        <v>37377</v>
      </c>
      <c r="B300" s="60">
        <v>196.7</v>
      </c>
      <c r="C300" s="60" t="s">
        <v>79</v>
      </c>
      <c r="D300" s="60">
        <v>2.9</v>
      </c>
      <c r="E300" s="60">
        <v>0.8</v>
      </c>
      <c r="F300" s="60">
        <v>0.6</v>
      </c>
    </row>
    <row r="301" spans="1:6">
      <c r="A301" s="61">
        <v>37408</v>
      </c>
      <c r="B301" s="60">
        <v>197.4</v>
      </c>
      <c r="C301" s="60" t="s">
        <v>79</v>
      </c>
      <c r="D301" s="60">
        <v>3.2</v>
      </c>
      <c r="E301" s="60">
        <v>1.1000000000000001</v>
      </c>
      <c r="F301" s="60">
        <v>0.4</v>
      </c>
    </row>
    <row r="302" spans="1:6">
      <c r="A302" s="61">
        <v>37438</v>
      </c>
      <c r="B302" s="60">
        <v>202.2</v>
      </c>
      <c r="C302" s="60" t="s">
        <v>79</v>
      </c>
      <c r="D302" s="60">
        <v>4.3</v>
      </c>
      <c r="E302" s="60">
        <v>3.4</v>
      </c>
      <c r="F302" s="60">
        <v>2.4</v>
      </c>
    </row>
    <row r="303" spans="1:6">
      <c r="A303" s="61">
        <v>37469</v>
      </c>
      <c r="B303" s="60">
        <v>202.7</v>
      </c>
      <c r="C303" s="60" t="s">
        <v>79</v>
      </c>
      <c r="D303" s="60">
        <v>4.5</v>
      </c>
      <c r="E303" s="60">
        <v>3.1</v>
      </c>
      <c r="F303" s="60">
        <v>0.2</v>
      </c>
    </row>
    <row r="304" spans="1:6">
      <c r="A304" s="61">
        <v>37500</v>
      </c>
      <c r="B304" s="60">
        <v>203.6</v>
      </c>
      <c r="C304" s="60" t="s">
        <v>79</v>
      </c>
      <c r="D304" s="60">
        <v>4.5</v>
      </c>
      <c r="E304" s="60">
        <v>3.1</v>
      </c>
      <c r="F304" s="60">
        <v>0.4</v>
      </c>
    </row>
    <row r="305" spans="1:6">
      <c r="A305" s="61">
        <v>37530</v>
      </c>
      <c r="B305" s="60">
        <v>205.8</v>
      </c>
      <c r="C305" s="60" t="s">
        <v>79</v>
      </c>
      <c r="D305" s="60">
        <v>5.6</v>
      </c>
      <c r="E305" s="60">
        <v>1.8</v>
      </c>
      <c r="F305" s="60">
        <v>1.1000000000000001</v>
      </c>
    </row>
    <row r="306" spans="1:6">
      <c r="A306" s="61">
        <v>37561</v>
      </c>
      <c r="B306" s="60">
        <v>205.4</v>
      </c>
      <c r="C306" s="60" t="s">
        <v>79</v>
      </c>
      <c r="D306" s="60">
        <v>5.5</v>
      </c>
      <c r="E306" s="60">
        <v>1.3</v>
      </c>
      <c r="F306" s="60">
        <v>-0.2</v>
      </c>
    </row>
    <row r="307" spans="1:6">
      <c r="A307" s="61">
        <v>37591</v>
      </c>
      <c r="B307" s="60">
        <v>206</v>
      </c>
      <c r="C307" s="60" t="s">
        <v>79</v>
      </c>
      <c r="D307" s="60">
        <v>5.9</v>
      </c>
      <c r="E307" s="60">
        <v>1.2</v>
      </c>
      <c r="F307" s="60">
        <v>0.3</v>
      </c>
    </row>
    <row r="308" spans="1:6">
      <c r="A308" s="61">
        <v>37622</v>
      </c>
      <c r="B308" s="60">
        <v>206.4</v>
      </c>
      <c r="C308" s="60" t="s">
        <v>79</v>
      </c>
      <c r="D308" s="60">
        <v>5.8</v>
      </c>
      <c r="E308" s="60">
        <v>0.3</v>
      </c>
      <c r="F308" s="60">
        <v>0.2</v>
      </c>
    </row>
    <row r="309" spans="1:6">
      <c r="A309" s="61">
        <v>37653</v>
      </c>
      <c r="B309" s="60">
        <v>206.9</v>
      </c>
      <c r="C309" s="60" t="s">
        <v>79</v>
      </c>
      <c r="D309" s="60">
        <v>6</v>
      </c>
      <c r="E309" s="60">
        <v>0.7</v>
      </c>
      <c r="F309" s="60">
        <v>0.2</v>
      </c>
    </row>
    <row r="310" spans="1:6">
      <c r="A310" s="61">
        <v>37681</v>
      </c>
      <c r="B310" s="60">
        <v>206.9</v>
      </c>
      <c r="C310" s="60" t="s">
        <v>79</v>
      </c>
      <c r="D310" s="60">
        <v>5.9</v>
      </c>
      <c r="E310" s="60">
        <v>0.4</v>
      </c>
      <c r="F310" s="60">
        <v>0</v>
      </c>
    </row>
    <row r="311" spans="1:6">
      <c r="A311" s="61">
        <v>37712</v>
      </c>
      <c r="B311" s="60">
        <v>207.8</v>
      </c>
      <c r="C311" s="60" t="s">
        <v>79</v>
      </c>
      <c r="D311" s="60">
        <v>6.3</v>
      </c>
      <c r="E311" s="60">
        <v>0.7</v>
      </c>
      <c r="F311" s="60">
        <v>0.4</v>
      </c>
    </row>
    <row r="312" spans="1:6">
      <c r="A312" s="61">
        <v>37742</v>
      </c>
      <c r="B312" s="60">
        <v>208.3</v>
      </c>
      <c r="C312" s="60" t="s">
        <v>79</v>
      </c>
      <c r="D312" s="60">
        <v>5.9</v>
      </c>
      <c r="E312" s="60">
        <v>0.7</v>
      </c>
      <c r="F312" s="60">
        <v>0.2</v>
      </c>
    </row>
    <row r="313" spans="1:6">
      <c r="A313" s="61">
        <v>37773</v>
      </c>
      <c r="B313" s="60">
        <v>208.1</v>
      </c>
      <c r="C313" s="60" t="s">
        <v>79</v>
      </c>
      <c r="D313" s="60">
        <v>5.4</v>
      </c>
      <c r="E313" s="60">
        <v>0.6</v>
      </c>
      <c r="F313" s="60">
        <v>-0.1</v>
      </c>
    </row>
    <row r="314" spans="1:6">
      <c r="A314" s="61">
        <v>37803</v>
      </c>
      <c r="B314" s="60">
        <v>211.7</v>
      </c>
      <c r="C314" s="60" t="s">
        <v>79</v>
      </c>
      <c r="D314" s="60">
        <v>4.7</v>
      </c>
      <c r="E314" s="60">
        <v>1.9</v>
      </c>
      <c r="F314" s="60">
        <v>1.7</v>
      </c>
    </row>
    <row r="315" spans="1:6">
      <c r="A315" s="61">
        <v>37834</v>
      </c>
      <c r="B315" s="60">
        <v>212.4</v>
      </c>
      <c r="C315" s="60" t="s">
        <v>79</v>
      </c>
      <c r="D315" s="60">
        <v>4.8</v>
      </c>
      <c r="E315" s="60">
        <v>2</v>
      </c>
      <c r="F315" s="60">
        <v>0.3</v>
      </c>
    </row>
    <row r="316" spans="1:6">
      <c r="A316" s="61">
        <v>37865</v>
      </c>
      <c r="B316" s="60">
        <v>212.3</v>
      </c>
      <c r="C316" s="60" t="s">
        <v>79</v>
      </c>
      <c r="D316" s="60">
        <v>4.3</v>
      </c>
      <c r="E316" s="60">
        <v>2</v>
      </c>
      <c r="F316" s="60">
        <v>0</v>
      </c>
    </row>
    <row r="317" spans="1:6">
      <c r="A317" s="61">
        <v>37895</v>
      </c>
      <c r="B317" s="60">
        <v>212.4</v>
      </c>
      <c r="C317" s="60" t="s">
        <v>79</v>
      </c>
      <c r="D317" s="60">
        <v>3.2</v>
      </c>
      <c r="E317" s="60">
        <v>0.3</v>
      </c>
      <c r="F317" s="60">
        <v>0</v>
      </c>
    </row>
    <row r="318" spans="1:6">
      <c r="A318" s="61">
        <v>37926</v>
      </c>
      <c r="B318" s="60">
        <v>213</v>
      </c>
      <c r="C318" s="60" t="s">
        <v>79</v>
      </c>
      <c r="D318" s="60">
        <v>3.7</v>
      </c>
      <c r="E318" s="60">
        <v>0.3</v>
      </c>
      <c r="F318" s="60">
        <v>0.3</v>
      </c>
    </row>
    <row r="319" spans="1:6">
      <c r="A319" s="61">
        <v>37956</v>
      </c>
      <c r="B319" s="60">
        <v>213.2</v>
      </c>
      <c r="C319" s="60" t="s">
        <v>79</v>
      </c>
      <c r="D319" s="60">
        <v>3.5</v>
      </c>
      <c r="E319" s="60">
        <v>0.4</v>
      </c>
      <c r="F319" s="60">
        <v>0.1</v>
      </c>
    </row>
    <row r="320" spans="1:6">
      <c r="A320" s="61">
        <v>37987</v>
      </c>
      <c r="B320" s="60">
        <v>214.1</v>
      </c>
      <c r="C320" s="60" t="s">
        <v>79</v>
      </c>
      <c r="D320" s="60">
        <v>3.7</v>
      </c>
      <c r="E320" s="60">
        <v>0.8</v>
      </c>
      <c r="F320" s="60">
        <v>0.4</v>
      </c>
    </row>
    <row r="321" spans="1:6">
      <c r="A321" s="61">
        <v>38018</v>
      </c>
      <c r="B321" s="60">
        <v>214.1</v>
      </c>
      <c r="C321" s="60" t="s">
        <v>79</v>
      </c>
      <c r="D321" s="60">
        <v>3.5</v>
      </c>
      <c r="E321" s="60">
        <v>0.5</v>
      </c>
      <c r="F321" s="60">
        <v>0</v>
      </c>
    </row>
    <row r="322" spans="1:6">
      <c r="A322" s="61">
        <v>38047</v>
      </c>
      <c r="B322" s="60">
        <v>215.8</v>
      </c>
      <c r="C322" s="60" t="s">
        <v>79</v>
      </c>
      <c r="D322" s="60">
        <v>4.3</v>
      </c>
      <c r="E322" s="60">
        <v>1.2</v>
      </c>
      <c r="F322" s="60">
        <v>0.8</v>
      </c>
    </row>
    <row r="323" spans="1:6">
      <c r="A323" s="61">
        <v>38078</v>
      </c>
      <c r="B323" s="60">
        <v>217.4</v>
      </c>
      <c r="C323" s="60" t="s">
        <v>79</v>
      </c>
      <c r="D323" s="60">
        <v>4.5999999999999996</v>
      </c>
      <c r="E323" s="60">
        <v>1.5</v>
      </c>
      <c r="F323" s="60">
        <v>0.7</v>
      </c>
    </row>
    <row r="324" spans="1:6">
      <c r="A324" s="61">
        <v>38108</v>
      </c>
      <c r="B324" s="60">
        <v>219.5</v>
      </c>
      <c r="C324" s="60" t="s">
        <v>79</v>
      </c>
      <c r="D324" s="60">
        <v>5.4</v>
      </c>
      <c r="E324" s="60">
        <v>2.5</v>
      </c>
      <c r="F324" s="60">
        <v>1</v>
      </c>
    </row>
    <row r="325" spans="1:6">
      <c r="A325" s="61">
        <v>38139</v>
      </c>
      <c r="B325" s="60">
        <v>220.7</v>
      </c>
      <c r="C325" s="60" t="s">
        <v>79</v>
      </c>
      <c r="D325" s="60">
        <v>6.1</v>
      </c>
      <c r="E325" s="60">
        <v>2.2999999999999998</v>
      </c>
      <c r="F325" s="60">
        <v>0.5</v>
      </c>
    </row>
    <row r="326" spans="1:6">
      <c r="A326" s="61">
        <v>38169</v>
      </c>
      <c r="B326" s="60">
        <v>226.4</v>
      </c>
      <c r="C326" s="60" t="s">
        <v>79</v>
      </c>
      <c r="D326" s="60">
        <v>6.9</v>
      </c>
      <c r="E326" s="60">
        <v>4.0999999999999996</v>
      </c>
      <c r="F326" s="60">
        <v>2.6</v>
      </c>
    </row>
    <row r="327" spans="1:6">
      <c r="A327" s="61">
        <v>38200</v>
      </c>
      <c r="B327" s="60">
        <v>227.1</v>
      </c>
      <c r="C327" s="60" t="s">
        <v>79</v>
      </c>
      <c r="D327" s="60">
        <v>6.9</v>
      </c>
      <c r="E327" s="60">
        <v>3.5</v>
      </c>
      <c r="F327" s="60">
        <v>0.3</v>
      </c>
    </row>
    <row r="328" spans="1:6">
      <c r="A328" s="61">
        <v>38231</v>
      </c>
      <c r="B328" s="60">
        <v>227.7</v>
      </c>
      <c r="C328" s="60" t="s">
        <v>79</v>
      </c>
      <c r="D328" s="60">
        <v>7.3</v>
      </c>
      <c r="E328" s="60">
        <v>3.2</v>
      </c>
      <c r="F328" s="60">
        <v>0.3</v>
      </c>
    </row>
    <row r="329" spans="1:6">
      <c r="A329" s="61">
        <v>38261</v>
      </c>
      <c r="B329" s="60">
        <v>229.3</v>
      </c>
      <c r="C329" s="60" t="s">
        <v>79</v>
      </c>
      <c r="D329" s="60">
        <v>8</v>
      </c>
      <c r="E329" s="60">
        <v>1.3</v>
      </c>
      <c r="F329" s="60">
        <v>0.7</v>
      </c>
    </row>
    <row r="330" spans="1:6">
      <c r="A330" s="61">
        <v>38292</v>
      </c>
      <c r="B330" s="60">
        <v>229.5</v>
      </c>
      <c r="C330" s="60" t="s">
        <v>79</v>
      </c>
      <c r="D330" s="60">
        <v>7.7</v>
      </c>
      <c r="E330" s="60">
        <v>1.1000000000000001</v>
      </c>
      <c r="F330" s="60">
        <v>0.1</v>
      </c>
    </row>
    <row r="331" spans="1:6">
      <c r="A331" s="61">
        <v>38322</v>
      </c>
      <c r="B331" s="60">
        <v>230</v>
      </c>
      <c r="C331" s="60" t="s">
        <v>79</v>
      </c>
      <c r="D331" s="60">
        <v>7.9</v>
      </c>
      <c r="E331" s="60">
        <v>1</v>
      </c>
      <c r="F331" s="60">
        <v>0.2</v>
      </c>
    </row>
    <row r="332" spans="1:6">
      <c r="A332" s="61">
        <v>38353</v>
      </c>
      <c r="B332" s="60">
        <v>231</v>
      </c>
      <c r="C332" s="60" t="s">
        <v>79</v>
      </c>
      <c r="D332" s="60">
        <v>7.9</v>
      </c>
      <c r="E332" s="60">
        <v>0.7</v>
      </c>
      <c r="F332" s="60">
        <v>0.4</v>
      </c>
    </row>
    <row r="333" spans="1:6">
      <c r="A333" s="61">
        <v>38384</v>
      </c>
      <c r="B333" s="60">
        <v>231.9</v>
      </c>
      <c r="C333" s="60" t="s">
        <v>79</v>
      </c>
      <c r="D333" s="60">
        <v>8.3000000000000007</v>
      </c>
      <c r="E333" s="60">
        <v>1</v>
      </c>
      <c r="F333" s="60">
        <v>0.4</v>
      </c>
    </row>
    <row r="334" spans="1:6">
      <c r="A334" s="61">
        <v>38412</v>
      </c>
      <c r="B334" s="60">
        <v>232.1</v>
      </c>
      <c r="C334" s="60" t="s">
        <v>79</v>
      </c>
      <c r="D334" s="60">
        <v>7.6</v>
      </c>
      <c r="E334" s="60">
        <v>0.9</v>
      </c>
      <c r="F334" s="60">
        <v>0.1</v>
      </c>
    </row>
    <row r="335" spans="1:6">
      <c r="A335" s="61">
        <v>38443</v>
      </c>
      <c r="B335" s="60">
        <v>232.1</v>
      </c>
      <c r="C335" s="60" t="s">
        <v>79</v>
      </c>
      <c r="D335" s="60">
        <v>6.8</v>
      </c>
      <c r="E335" s="60">
        <v>0.5</v>
      </c>
      <c r="F335" s="60">
        <v>0</v>
      </c>
    </row>
    <row r="336" spans="1:6">
      <c r="A336" s="61">
        <v>38473</v>
      </c>
      <c r="B336" s="60">
        <v>232.1</v>
      </c>
      <c r="C336" s="60" t="s">
        <v>79</v>
      </c>
      <c r="D336" s="60">
        <v>5.7</v>
      </c>
      <c r="E336" s="60">
        <v>0.1</v>
      </c>
      <c r="F336" s="60">
        <v>0</v>
      </c>
    </row>
    <row r="337" spans="1:6">
      <c r="A337" s="61">
        <v>38504</v>
      </c>
      <c r="B337" s="60">
        <v>232.1</v>
      </c>
      <c r="C337" s="60" t="s">
        <v>79</v>
      </c>
      <c r="D337" s="60">
        <v>5.2</v>
      </c>
      <c r="E337" s="60">
        <v>0</v>
      </c>
      <c r="F337" s="60">
        <v>0</v>
      </c>
    </row>
    <row r="338" spans="1:6">
      <c r="A338" s="61">
        <v>38534</v>
      </c>
      <c r="B338" s="60">
        <v>238.2</v>
      </c>
      <c r="C338" s="60" t="s">
        <v>79</v>
      </c>
      <c r="D338" s="60">
        <v>5.2</v>
      </c>
      <c r="E338" s="60">
        <v>2.6</v>
      </c>
      <c r="F338" s="60">
        <v>2.6</v>
      </c>
    </row>
    <row r="339" spans="1:6">
      <c r="A339" s="61">
        <v>38565</v>
      </c>
      <c r="B339" s="60">
        <v>237.7</v>
      </c>
      <c r="C339" s="60" t="s">
        <v>79</v>
      </c>
      <c r="D339" s="60">
        <v>4.7</v>
      </c>
      <c r="E339" s="60">
        <v>2.4</v>
      </c>
      <c r="F339" s="60">
        <v>-0.2</v>
      </c>
    </row>
    <row r="340" spans="1:6">
      <c r="A340" s="61">
        <v>38596</v>
      </c>
      <c r="B340" s="60">
        <v>237.6</v>
      </c>
      <c r="C340" s="60" t="s">
        <v>79</v>
      </c>
      <c r="D340" s="60">
        <v>4.3</v>
      </c>
      <c r="E340" s="60">
        <v>2.4</v>
      </c>
      <c r="F340" s="60">
        <v>0</v>
      </c>
    </row>
    <row r="341" spans="1:6">
      <c r="A341" s="61">
        <v>38626</v>
      </c>
      <c r="B341" s="60">
        <v>238.8</v>
      </c>
      <c r="C341" s="60" t="s">
        <v>79</v>
      </c>
      <c r="D341" s="60">
        <v>4.0999999999999996</v>
      </c>
      <c r="E341" s="60">
        <v>0.3</v>
      </c>
      <c r="F341" s="60">
        <v>0.5</v>
      </c>
    </row>
    <row r="342" spans="1:6">
      <c r="A342" s="61">
        <v>38657</v>
      </c>
      <c r="B342" s="60">
        <v>239.2</v>
      </c>
      <c r="C342" s="60" t="s">
        <v>79</v>
      </c>
      <c r="D342" s="60">
        <v>4.2</v>
      </c>
      <c r="E342" s="60">
        <v>0.6</v>
      </c>
      <c r="F342" s="60">
        <v>0.2</v>
      </c>
    </row>
    <row r="343" spans="1:6">
      <c r="A343" s="61">
        <v>38687</v>
      </c>
      <c r="B343" s="60">
        <v>239.5</v>
      </c>
      <c r="C343" s="60" t="s">
        <v>79</v>
      </c>
      <c r="D343" s="60">
        <v>4.0999999999999996</v>
      </c>
      <c r="E343" s="60">
        <v>0.8</v>
      </c>
      <c r="F343" s="60">
        <v>0.1</v>
      </c>
    </row>
    <row r="344" spans="1:6">
      <c r="A344" s="61">
        <v>38718</v>
      </c>
      <c r="B344" s="60">
        <v>240.9</v>
      </c>
      <c r="C344" s="60" t="s">
        <v>79</v>
      </c>
      <c r="D344" s="60">
        <v>4.3</v>
      </c>
      <c r="E344" s="60">
        <v>0.9</v>
      </c>
      <c r="F344" s="60">
        <v>0.6</v>
      </c>
    </row>
    <row r="345" spans="1:6">
      <c r="A345" s="61">
        <v>38749</v>
      </c>
      <c r="B345" s="60">
        <v>242.4</v>
      </c>
      <c r="C345" s="60" t="s">
        <v>79</v>
      </c>
      <c r="D345" s="60">
        <v>4.5</v>
      </c>
      <c r="E345" s="60">
        <v>1.3</v>
      </c>
      <c r="F345" s="60">
        <v>0.6</v>
      </c>
    </row>
    <row r="346" spans="1:6">
      <c r="A346" s="61">
        <v>38777</v>
      </c>
      <c r="B346" s="60">
        <v>244.2</v>
      </c>
      <c r="C346" s="60" t="s">
        <v>79</v>
      </c>
      <c r="D346" s="60">
        <v>5.2</v>
      </c>
      <c r="E346" s="60">
        <v>2</v>
      </c>
      <c r="F346" s="60">
        <v>0.7</v>
      </c>
    </row>
    <row r="347" spans="1:6">
      <c r="A347" s="61">
        <v>38808</v>
      </c>
      <c r="B347" s="60">
        <v>245.3</v>
      </c>
      <c r="C347" s="60" t="s">
        <v>79</v>
      </c>
      <c r="D347" s="60">
        <v>5.7</v>
      </c>
      <c r="E347" s="60">
        <v>1.8</v>
      </c>
      <c r="F347" s="60">
        <v>0.5</v>
      </c>
    </row>
    <row r="348" spans="1:6">
      <c r="A348" s="61">
        <v>38838</v>
      </c>
      <c r="B348" s="60">
        <v>247.2</v>
      </c>
      <c r="C348" s="60" t="s">
        <v>79</v>
      </c>
      <c r="D348" s="60">
        <v>6.5</v>
      </c>
      <c r="E348" s="60">
        <v>2</v>
      </c>
      <c r="F348" s="60">
        <v>0.8</v>
      </c>
    </row>
    <row r="349" spans="1:6">
      <c r="A349" s="61">
        <v>38869</v>
      </c>
      <c r="B349" s="60">
        <v>249.6</v>
      </c>
      <c r="C349" s="60" t="s">
        <v>79</v>
      </c>
      <c r="D349" s="60">
        <v>7.5</v>
      </c>
      <c r="E349" s="60">
        <v>2.2000000000000002</v>
      </c>
      <c r="F349" s="60">
        <v>1</v>
      </c>
    </row>
    <row r="350" spans="1:6">
      <c r="A350" s="61">
        <v>38899</v>
      </c>
      <c r="B350" s="60">
        <v>253</v>
      </c>
      <c r="C350" s="60" t="s">
        <v>79</v>
      </c>
      <c r="D350" s="60">
        <v>6.2</v>
      </c>
      <c r="E350" s="60">
        <v>3.1</v>
      </c>
      <c r="F350" s="60">
        <v>1.4</v>
      </c>
    </row>
    <row r="351" spans="1:6">
      <c r="A351" s="61">
        <v>38930</v>
      </c>
      <c r="B351" s="60">
        <v>253.9</v>
      </c>
      <c r="C351" s="60" t="s">
        <v>79</v>
      </c>
      <c r="D351" s="60">
        <v>6.8</v>
      </c>
      <c r="E351" s="60">
        <v>2.7</v>
      </c>
      <c r="F351" s="60">
        <v>0.4</v>
      </c>
    </row>
    <row r="352" spans="1:6">
      <c r="A352" s="61">
        <v>38961</v>
      </c>
      <c r="B352" s="60">
        <v>254.4</v>
      </c>
      <c r="C352" s="60" t="s">
        <v>79</v>
      </c>
      <c r="D352" s="60">
        <v>7.1</v>
      </c>
      <c r="E352" s="60">
        <v>1.9</v>
      </c>
      <c r="F352" s="60">
        <v>0.2</v>
      </c>
    </row>
    <row r="353" spans="1:6">
      <c r="A353" s="61">
        <v>38991</v>
      </c>
      <c r="B353" s="60">
        <v>254.8</v>
      </c>
      <c r="C353" s="60" t="s">
        <v>79</v>
      </c>
      <c r="D353" s="60">
        <v>6.7</v>
      </c>
      <c r="E353" s="60">
        <v>0.7</v>
      </c>
      <c r="F353" s="60">
        <v>0.2</v>
      </c>
    </row>
    <row r="354" spans="1:6">
      <c r="A354" s="61">
        <v>39022</v>
      </c>
      <c r="B354" s="60">
        <v>255.8</v>
      </c>
      <c r="C354" s="60" t="s">
        <v>79</v>
      </c>
      <c r="D354" s="60">
        <v>6.9</v>
      </c>
      <c r="E354" s="60">
        <v>0.7</v>
      </c>
      <c r="F354" s="60">
        <v>0.4</v>
      </c>
    </row>
    <row r="355" spans="1:6">
      <c r="A355" s="61">
        <v>39052</v>
      </c>
      <c r="B355" s="60">
        <v>256.10000000000002</v>
      </c>
      <c r="C355" s="60" t="s">
        <v>79</v>
      </c>
      <c r="D355" s="60">
        <v>6.9</v>
      </c>
      <c r="E355" s="60">
        <v>0.7</v>
      </c>
      <c r="F355" s="60">
        <v>0.1</v>
      </c>
    </row>
    <row r="356" spans="1:6">
      <c r="A356" s="61">
        <v>39083</v>
      </c>
      <c r="B356" s="60">
        <v>256.10000000000002</v>
      </c>
      <c r="C356" s="60" t="s">
        <v>79</v>
      </c>
      <c r="D356" s="60">
        <v>6.3</v>
      </c>
      <c r="E356" s="60">
        <v>0.5</v>
      </c>
      <c r="F356" s="60">
        <v>0</v>
      </c>
    </row>
    <row r="357" spans="1:6">
      <c r="A357" s="61">
        <v>39114</v>
      </c>
      <c r="B357" s="60">
        <v>257.2</v>
      </c>
      <c r="C357" s="60" t="s">
        <v>79</v>
      </c>
      <c r="D357" s="60">
        <v>6.1</v>
      </c>
      <c r="E357" s="60">
        <v>0.5</v>
      </c>
      <c r="F357" s="60">
        <v>0.4</v>
      </c>
    </row>
    <row r="358" spans="1:6">
      <c r="A358" s="61">
        <v>39142</v>
      </c>
      <c r="B358" s="60">
        <v>257.89999999999998</v>
      </c>
      <c r="C358" s="60" t="s">
        <v>79</v>
      </c>
      <c r="D358" s="60">
        <v>5.6</v>
      </c>
      <c r="E358" s="60">
        <v>0.7</v>
      </c>
      <c r="F358" s="60">
        <v>0.3</v>
      </c>
    </row>
    <row r="359" spans="1:6">
      <c r="A359" s="61">
        <v>39173</v>
      </c>
      <c r="B359" s="60">
        <v>258</v>
      </c>
      <c r="C359" s="60" t="s">
        <v>79</v>
      </c>
      <c r="D359" s="60">
        <v>5.2</v>
      </c>
      <c r="E359" s="60">
        <v>0.7</v>
      </c>
      <c r="F359" s="60">
        <v>0</v>
      </c>
    </row>
    <row r="360" spans="1:6">
      <c r="A360" s="61">
        <v>39203</v>
      </c>
      <c r="B360" s="60">
        <v>259.60000000000002</v>
      </c>
      <c r="C360" s="60" t="s">
        <v>79</v>
      </c>
      <c r="D360" s="60">
        <v>5</v>
      </c>
      <c r="E360" s="60">
        <v>0.9</v>
      </c>
      <c r="F360" s="60">
        <v>0.6</v>
      </c>
    </row>
    <row r="361" spans="1:6">
      <c r="A361" s="61">
        <v>39234</v>
      </c>
      <c r="B361" s="60">
        <v>260.10000000000002</v>
      </c>
      <c r="C361" s="60" t="s">
        <v>79</v>
      </c>
      <c r="D361" s="60">
        <v>4.2</v>
      </c>
      <c r="E361" s="60">
        <v>0.9</v>
      </c>
      <c r="F361" s="60">
        <v>0.2</v>
      </c>
    </row>
    <row r="362" spans="1:6">
      <c r="A362" s="61">
        <v>39264</v>
      </c>
      <c r="B362" s="60">
        <v>263.60000000000002</v>
      </c>
      <c r="C362" s="60" t="s">
        <v>79</v>
      </c>
      <c r="D362" s="60">
        <v>4.2</v>
      </c>
      <c r="E362" s="60">
        <v>2.2000000000000002</v>
      </c>
      <c r="F362" s="60">
        <v>1.3</v>
      </c>
    </row>
    <row r="363" spans="1:6">
      <c r="A363" s="61">
        <v>39295</v>
      </c>
      <c r="B363" s="60">
        <v>264.3</v>
      </c>
      <c r="C363" s="60" t="s">
        <v>79</v>
      </c>
      <c r="D363" s="60">
        <v>4.0999999999999996</v>
      </c>
      <c r="E363" s="60">
        <v>1.8</v>
      </c>
      <c r="F363" s="60">
        <v>0.3</v>
      </c>
    </row>
    <row r="364" spans="1:6">
      <c r="A364" s="61">
        <v>39326</v>
      </c>
      <c r="B364" s="60">
        <v>265</v>
      </c>
      <c r="C364" s="60" t="s">
        <v>79</v>
      </c>
      <c r="D364" s="60">
        <v>4.2</v>
      </c>
      <c r="E364" s="60">
        <v>1.9</v>
      </c>
      <c r="F364" s="60">
        <v>0.3</v>
      </c>
    </row>
    <row r="365" spans="1:6">
      <c r="A365" s="61">
        <v>39356</v>
      </c>
      <c r="B365" s="60">
        <v>265</v>
      </c>
      <c r="C365" s="60" t="s">
        <v>79</v>
      </c>
      <c r="D365" s="60">
        <v>4</v>
      </c>
      <c r="E365" s="60">
        <v>0.5</v>
      </c>
      <c r="F365" s="60">
        <v>0</v>
      </c>
    </row>
    <row r="366" spans="1:6">
      <c r="A366" s="61">
        <v>39387</v>
      </c>
      <c r="B366" s="60">
        <v>264.39999999999998</v>
      </c>
      <c r="C366" s="60" t="s">
        <v>79</v>
      </c>
      <c r="D366" s="60">
        <v>3.4</v>
      </c>
      <c r="E366" s="60">
        <v>0</v>
      </c>
      <c r="F366" s="60">
        <v>-0.2</v>
      </c>
    </row>
    <row r="367" spans="1:6">
      <c r="A367" s="61">
        <v>39417</v>
      </c>
      <c r="B367" s="60">
        <v>264.10000000000002</v>
      </c>
      <c r="C367" s="60" t="s">
        <v>79</v>
      </c>
      <c r="D367" s="60">
        <v>3.1</v>
      </c>
      <c r="E367" s="60">
        <v>-0.3</v>
      </c>
      <c r="F367" s="60">
        <v>-0.1</v>
      </c>
    </row>
    <row r="368" spans="1:6">
      <c r="A368" s="61">
        <v>39448</v>
      </c>
      <c r="B368" s="60">
        <v>264.7</v>
      </c>
      <c r="C368" s="60" t="s">
        <v>79</v>
      </c>
      <c r="D368" s="60">
        <v>3.4</v>
      </c>
      <c r="E368" s="60">
        <v>-0.1</v>
      </c>
      <c r="F368" s="60">
        <v>0.2</v>
      </c>
    </row>
    <row r="369" spans="1:6">
      <c r="A369" s="61">
        <v>39479</v>
      </c>
      <c r="B369" s="60">
        <v>266.39999999999998</v>
      </c>
      <c r="C369" s="60" t="s">
        <v>79</v>
      </c>
      <c r="D369" s="60">
        <v>3.6</v>
      </c>
      <c r="E369" s="60">
        <v>0.8</v>
      </c>
      <c r="F369" s="60">
        <v>0.6</v>
      </c>
    </row>
    <row r="370" spans="1:6">
      <c r="A370" s="61">
        <v>39508</v>
      </c>
      <c r="B370" s="60">
        <v>268.39999999999998</v>
      </c>
      <c r="C370" s="60" t="s">
        <v>79</v>
      </c>
      <c r="D370" s="60">
        <v>4.0999999999999996</v>
      </c>
      <c r="E370" s="60">
        <v>1.6</v>
      </c>
      <c r="F370" s="60">
        <v>0.8</v>
      </c>
    </row>
    <row r="371" spans="1:6">
      <c r="A371" s="61">
        <v>39539</v>
      </c>
      <c r="B371" s="60">
        <v>270.5</v>
      </c>
      <c r="C371" s="60" t="s">
        <v>79</v>
      </c>
      <c r="D371" s="60">
        <v>4.8</v>
      </c>
      <c r="E371" s="60">
        <v>2.2000000000000002</v>
      </c>
      <c r="F371" s="60">
        <v>0.8</v>
      </c>
    </row>
    <row r="372" spans="1:6">
      <c r="A372" s="61">
        <v>39569</v>
      </c>
      <c r="B372" s="60">
        <v>273.10000000000002</v>
      </c>
      <c r="C372" s="60" t="s">
        <v>79</v>
      </c>
      <c r="D372" s="60">
        <v>5.2</v>
      </c>
      <c r="E372" s="60">
        <v>2.5</v>
      </c>
      <c r="F372" s="60">
        <v>1</v>
      </c>
    </row>
    <row r="373" spans="1:6">
      <c r="A373" s="61">
        <v>39600</v>
      </c>
      <c r="B373" s="60">
        <v>275.5</v>
      </c>
      <c r="C373" s="60" t="s">
        <v>79</v>
      </c>
      <c r="D373" s="60">
        <v>5.9</v>
      </c>
      <c r="E373" s="60">
        <v>2.6</v>
      </c>
      <c r="F373" s="60">
        <v>0.9</v>
      </c>
    </row>
    <row r="374" spans="1:6">
      <c r="A374" s="61">
        <v>39630</v>
      </c>
      <c r="B374" s="60">
        <v>282.8</v>
      </c>
      <c r="C374" s="60" t="s">
        <v>79</v>
      </c>
      <c r="D374" s="60">
        <v>7.3</v>
      </c>
      <c r="E374" s="60">
        <v>4.5</v>
      </c>
      <c r="F374" s="60">
        <v>2.6</v>
      </c>
    </row>
    <row r="375" spans="1:6">
      <c r="A375" s="61">
        <v>39661</v>
      </c>
      <c r="B375" s="60">
        <v>284.60000000000002</v>
      </c>
      <c r="C375" s="60" t="s">
        <v>79</v>
      </c>
      <c r="D375" s="60">
        <v>7.7</v>
      </c>
      <c r="E375" s="60">
        <v>4.2</v>
      </c>
      <c r="F375" s="60">
        <v>0.6</v>
      </c>
    </row>
    <row r="376" spans="1:6">
      <c r="A376" s="61">
        <v>39692</v>
      </c>
      <c r="B376" s="60">
        <v>285.3</v>
      </c>
      <c r="C376" s="60" t="s">
        <v>79</v>
      </c>
      <c r="D376" s="60">
        <v>7.7</v>
      </c>
      <c r="E376" s="60">
        <v>3.6</v>
      </c>
      <c r="F376" s="60">
        <v>0.2</v>
      </c>
    </row>
    <row r="377" spans="1:6">
      <c r="A377" s="61">
        <v>39722</v>
      </c>
      <c r="B377" s="60">
        <v>286.60000000000002</v>
      </c>
      <c r="C377" s="60" t="s">
        <v>79</v>
      </c>
      <c r="D377" s="60">
        <v>8.1999999999999993</v>
      </c>
      <c r="E377" s="60">
        <v>1.3</v>
      </c>
      <c r="F377" s="60">
        <v>0.5</v>
      </c>
    </row>
    <row r="378" spans="1:6">
      <c r="A378" s="61">
        <v>39753</v>
      </c>
      <c r="B378" s="60">
        <v>284.3</v>
      </c>
      <c r="C378" s="60" t="s">
        <v>79</v>
      </c>
      <c r="D378" s="60">
        <v>7.5</v>
      </c>
      <c r="E378" s="60">
        <v>-0.1</v>
      </c>
      <c r="F378" s="60">
        <v>-0.8</v>
      </c>
    </row>
    <row r="379" spans="1:6">
      <c r="A379" s="61">
        <v>39783</v>
      </c>
      <c r="B379" s="60">
        <v>281.5</v>
      </c>
      <c r="C379" s="60" t="s">
        <v>79</v>
      </c>
      <c r="D379" s="60">
        <v>6.6</v>
      </c>
      <c r="E379" s="60">
        <v>-1.3</v>
      </c>
      <c r="F379" s="60">
        <v>-1</v>
      </c>
    </row>
    <row r="380" spans="1:6">
      <c r="A380" s="61">
        <v>39814</v>
      </c>
      <c r="B380" s="60">
        <v>280.10000000000002</v>
      </c>
      <c r="C380" s="60" t="s">
        <v>79</v>
      </c>
      <c r="D380" s="60">
        <v>5.8</v>
      </c>
      <c r="E380" s="60">
        <v>-2.2999999999999998</v>
      </c>
      <c r="F380" s="60">
        <v>-0.5</v>
      </c>
    </row>
    <row r="381" spans="1:6">
      <c r="A381" s="61">
        <v>39845</v>
      </c>
      <c r="B381" s="60">
        <v>278.60000000000002</v>
      </c>
      <c r="C381" s="60" t="s">
        <v>79</v>
      </c>
      <c r="D381" s="60">
        <v>4.5999999999999996</v>
      </c>
      <c r="E381" s="60">
        <v>-2</v>
      </c>
      <c r="F381" s="60">
        <v>-0.5</v>
      </c>
    </row>
    <row r="382" spans="1:6">
      <c r="A382" s="61">
        <v>39873</v>
      </c>
      <c r="B382" s="60">
        <v>278.3</v>
      </c>
      <c r="C382" s="60" t="s">
        <v>79</v>
      </c>
      <c r="D382" s="60">
        <v>3.7</v>
      </c>
      <c r="E382" s="60">
        <v>-1.1000000000000001</v>
      </c>
      <c r="F382" s="60">
        <v>-0.1</v>
      </c>
    </row>
    <row r="383" spans="1:6">
      <c r="A383" s="61">
        <v>39904</v>
      </c>
      <c r="B383" s="60">
        <v>277.2</v>
      </c>
      <c r="C383" s="60" t="s">
        <v>79</v>
      </c>
      <c r="D383" s="60">
        <v>2.5</v>
      </c>
      <c r="E383" s="60">
        <v>-1</v>
      </c>
      <c r="F383" s="60">
        <v>-0.4</v>
      </c>
    </row>
    <row r="384" spans="1:6">
      <c r="A384" s="61">
        <v>39934</v>
      </c>
      <c r="B384" s="60">
        <v>276.5</v>
      </c>
      <c r="C384" s="60" t="s">
        <v>79</v>
      </c>
      <c r="D384" s="60">
        <v>1.2</v>
      </c>
      <c r="E384" s="60">
        <v>-0.8</v>
      </c>
      <c r="F384" s="60">
        <v>-0.3</v>
      </c>
    </row>
    <row r="385" spans="1:6">
      <c r="A385" s="61">
        <v>39965</v>
      </c>
      <c r="B385" s="60">
        <v>276.60000000000002</v>
      </c>
      <c r="C385" s="60" t="s">
        <v>79</v>
      </c>
      <c r="D385" s="60">
        <v>0.4</v>
      </c>
      <c r="E385" s="60">
        <v>-0.6</v>
      </c>
      <c r="F385" s="60">
        <v>0</v>
      </c>
    </row>
    <row r="386" spans="1:6">
      <c r="A386" s="61">
        <v>39995</v>
      </c>
      <c r="B386" s="60">
        <v>276.39999999999998</v>
      </c>
      <c r="C386" s="60" t="s">
        <v>79</v>
      </c>
      <c r="D386" s="60">
        <v>-2.2999999999999998</v>
      </c>
      <c r="E386" s="60">
        <v>-0.3</v>
      </c>
      <c r="F386" s="60">
        <v>-0.1</v>
      </c>
    </row>
    <row r="387" spans="1:6">
      <c r="A387" s="61">
        <v>40026</v>
      </c>
      <c r="B387" s="60">
        <v>276.8</v>
      </c>
      <c r="C387" s="60" t="s">
        <v>79</v>
      </c>
      <c r="D387" s="60">
        <v>-2.7</v>
      </c>
      <c r="E387" s="60">
        <v>0.1</v>
      </c>
      <c r="F387" s="60">
        <v>0.1</v>
      </c>
    </row>
    <row r="388" spans="1:6">
      <c r="A388" s="61">
        <v>40057</v>
      </c>
      <c r="B388" s="60">
        <v>277.5</v>
      </c>
      <c r="C388" s="60" t="s">
        <v>79</v>
      </c>
      <c r="D388" s="60">
        <v>-2.7</v>
      </c>
      <c r="E388" s="60">
        <v>0.3</v>
      </c>
      <c r="F388" s="60">
        <v>0.3</v>
      </c>
    </row>
    <row r="389" spans="1:6">
      <c r="A389" s="61">
        <v>40087</v>
      </c>
      <c r="B389" s="60">
        <v>278.5</v>
      </c>
      <c r="C389" s="60" t="s">
        <v>79</v>
      </c>
      <c r="D389" s="60">
        <v>-2.8</v>
      </c>
      <c r="E389" s="60">
        <v>0.8</v>
      </c>
      <c r="F389" s="60">
        <v>0.4</v>
      </c>
    </row>
    <row r="390" spans="1:6">
      <c r="A390" s="61">
        <v>40118</v>
      </c>
      <c r="B390" s="60">
        <v>279.39999999999998</v>
      </c>
      <c r="C390" s="60" t="s">
        <v>79</v>
      </c>
      <c r="D390" s="60">
        <v>-1.7</v>
      </c>
      <c r="E390" s="60">
        <v>0.9</v>
      </c>
      <c r="F390" s="60">
        <v>0.3</v>
      </c>
    </row>
    <row r="391" spans="1:6">
      <c r="A391" s="61">
        <v>40148</v>
      </c>
      <c r="B391" s="60">
        <v>278.39999999999998</v>
      </c>
      <c r="C391" s="60" t="s">
        <v>79</v>
      </c>
      <c r="D391" s="60">
        <v>-1.1000000000000001</v>
      </c>
      <c r="E391" s="60">
        <v>0.3</v>
      </c>
      <c r="F391" s="60">
        <v>-0.4</v>
      </c>
    </row>
    <row r="392" spans="1:6">
      <c r="A392" s="61">
        <v>40179</v>
      </c>
      <c r="B392" s="60">
        <v>279.60000000000002</v>
      </c>
      <c r="C392" s="60" t="s">
        <v>79</v>
      </c>
      <c r="D392" s="60">
        <v>-0.2</v>
      </c>
      <c r="E392" s="60">
        <v>0.4</v>
      </c>
      <c r="F392" s="60">
        <v>0.4</v>
      </c>
    </row>
    <row r="393" spans="1:6">
      <c r="A393" s="61">
        <v>40210</v>
      </c>
      <c r="B393" s="60">
        <v>280.7</v>
      </c>
      <c r="C393" s="60" t="s">
        <v>79</v>
      </c>
      <c r="D393" s="60">
        <v>0.8</v>
      </c>
      <c r="E393" s="60">
        <v>0.5</v>
      </c>
      <c r="F393" s="60">
        <v>0.4</v>
      </c>
    </row>
    <row r="394" spans="1:6">
      <c r="A394" s="61">
        <v>40238</v>
      </c>
      <c r="B394" s="60">
        <v>282</v>
      </c>
      <c r="C394" s="60" t="s">
        <v>79</v>
      </c>
      <c r="D394" s="60">
        <v>1.3</v>
      </c>
      <c r="E394" s="60">
        <v>1.3</v>
      </c>
      <c r="F394" s="60">
        <v>0.5</v>
      </c>
    </row>
    <row r="395" spans="1:6">
      <c r="A395" s="61">
        <v>40269</v>
      </c>
      <c r="B395" s="60">
        <v>285</v>
      </c>
      <c r="C395" s="60" t="s">
        <v>79</v>
      </c>
      <c r="D395" s="60">
        <v>2.8</v>
      </c>
      <c r="E395" s="60">
        <v>1.9</v>
      </c>
      <c r="F395" s="60">
        <v>1.1000000000000001</v>
      </c>
    </row>
    <row r="396" spans="1:6">
      <c r="A396" s="61">
        <v>40299</v>
      </c>
      <c r="B396" s="60">
        <v>288.8</v>
      </c>
      <c r="C396" s="60" t="s">
        <v>79</v>
      </c>
      <c r="D396" s="60">
        <v>4.4000000000000004</v>
      </c>
      <c r="E396" s="60">
        <v>2.9</v>
      </c>
      <c r="F396" s="60">
        <v>1.3</v>
      </c>
    </row>
    <row r="397" spans="1:6">
      <c r="A397" s="61">
        <v>40330</v>
      </c>
      <c r="B397" s="60">
        <v>290.3</v>
      </c>
      <c r="C397" s="60" t="s">
        <v>79</v>
      </c>
      <c r="D397" s="60">
        <v>5</v>
      </c>
      <c r="E397" s="60">
        <v>2.9</v>
      </c>
      <c r="F397" s="60">
        <v>0.5</v>
      </c>
    </row>
    <row r="398" spans="1:6">
      <c r="A398" s="61">
        <v>40360</v>
      </c>
      <c r="B398" s="60">
        <v>290.3</v>
      </c>
      <c r="C398" s="60" t="s">
        <v>79</v>
      </c>
      <c r="D398" s="60">
        <v>5</v>
      </c>
      <c r="E398" s="60">
        <v>1.9</v>
      </c>
      <c r="F398" s="60">
        <v>0</v>
      </c>
    </row>
    <row r="399" spans="1:6">
      <c r="A399" s="61">
        <v>40391</v>
      </c>
      <c r="B399" s="60">
        <v>290.10000000000002</v>
      </c>
      <c r="C399" s="60" t="s">
        <v>79</v>
      </c>
      <c r="D399" s="60">
        <v>4.8</v>
      </c>
      <c r="E399" s="60">
        <v>0.5</v>
      </c>
      <c r="F399" s="60">
        <v>-0.1</v>
      </c>
    </row>
    <row r="400" spans="1:6">
      <c r="A400" s="61">
        <v>40422</v>
      </c>
      <c r="B400" s="60">
        <v>290.39999999999998</v>
      </c>
      <c r="C400" s="60" t="s">
        <v>79</v>
      </c>
      <c r="D400" s="60">
        <v>4.5999999999999996</v>
      </c>
      <c r="E400" s="60">
        <v>0</v>
      </c>
      <c r="F400" s="60">
        <v>0.1</v>
      </c>
    </row>
    <row r="401" spans="1:6">
      <c r="A401" s="61">
        <v>40452</v>
      </c>
      <c r="B401" s="60">
        <v>291.3</v>
      </c>
      <c r="C401" s="60" t="s">
        <v>79</v>
      </c>
      <c r="D401" s="60">
        <v>4.5999999999999996</v>
      </c>
      <c r="E401" s="60">
        <v>0.3</v>
      </c>
      <c r="F401" s="60">
        <v>0.3</v>
      </c>
    </row>
    <row r="402" spans="1:6">
      <c r="A402" s="61">
        <v>40483</v>
      </c>
      <c r="B402" s="60">
        <v>291.3</v>
      </c>
      <c r="C402" s="60" t="s">
        <v>79</v>
      </c>
      <c r="D402" s="60">
        <v>4.3</v>
      </c>
      <c r="E402" s="60">
        <v>0.4</v>
      </c>
      <c r="F402" s="60">
        <v>0</v>
      </c>
    </row>
    <row r="403" spans="1:6">
      <c r="A403" s="61">
        <v>40513</v>
      </c>
      <c r="B403" s="60">
        <v>291.39999999999998</v>
      </c>
      <c r="C403" s="60" t="s">
        <v>79</v>
      </c>
      <c r="D403" s="60">
        <v>4.7</v>
      </c>
      <c r="E403" s="60">
        <v>0.3</v>
      </c>
      <c r="F403" s="60">
        <v>0</v>
      </c>
    </row>
    <row r="404" spans="1:6">
      <c r="A404" s="61">
        <v>40544</v>
      </c>
      <c r="B404" s="60">
        <v>292.8</v>
      </c>
      <c r="C404" s="60" t="s">
        <v>79</v>
      </c>
      <c r="D404" s="60">
        <v>4.7</v>
      </c>
      <c r="E404" s="60">
        <v>0.5</v>
      </c>
      <c r="F404" s="60">
        <v>0.5</v>
      </c>
    </row>
    <row r="405" spans="1:6">
      <c r="A405" s="61">
        <v>40575</v>
      </c>
      <c r="B405" s="60">
        <v>295.5</v>
      </c>
      <c r="C405" s="60" t="s">
        <v>79</v>
      </c>
      <c r="D405" s="60">
        <v>5.3</v>
      </c>
      <c r="E405" s="60">
        <v>1.4</v>
      </c>
      <c r="F405" s="60">
        <v>0.9</v>
      </c>
    </row>
    <row r="406" spans="1:6">
      <c r="A406" s="61">
        <v>40603</v>
      </c>
      <c r="B406" s="60">
        <v>297.10000000000002</v>
      </c>
      <c r="C406" s="60" t="s">
        <v>79</v>
      </c>
      <c r="D406" s="60">
        <v>5.4</v>
      </c>
      <c r="E406" s="60">
        <v>2</v>
      </c>
      <c r="F406" s="60">
        <v>0.5</v>
      </c>
    </row>
    <row r="407" spans="1:6">
      <c r="A407" s="61">
        <v>40634</v>
      </c>
      <c r="B407" s="60">
        <v>298</v>
      </c>
      <c r="C407" s="60" t="s">
        <v>79</v>
      </c>
      <c r="D407" s="60">
        <v>4.5999999999999996</v>
      </c>
      <c r="E407" s="60">
        <v>1.8</v>
      </c>
      <c r="F407" s="60">
        <v>0.3</v>
      </c>
    </row>
    <row r="408" spans="1:6">
      <c r="A408" s="61">
        <v>40664</v>
      </c>
      <c r="B408" s="60">
        <v>299.2</v>
      </c>
      <c r="C408" s="60" t="s">
        <v>79</v>
      </c>
      <c r="D408" s="60">
        <v>3.6</v>
      </c>
      <c r="E408" s="60">
        <v>1.3</v>
      </c>
      <c r="F408" s="60">
        <v>0.4</v>
      </c>
    </row>
    <row r="409" spans="1:6">
      <c r="A409" s="61">
        <v>40695</v>
      </c>
      <c r="B409" s="60">
        <v>299.60000000000002</v>
      </c>
      <c r="C409" s="60" t="s">
        <v>79</v>
      </c>
      <c r="D409" s="60">
        <v>3.2</v>
      </c>
      <c r="E409" s="60">
        <v>0.8</v>
      </c>
      <c r="F409" s="60">
        <v>0.1</v>
      </c>
    </row>
    <row r="410" spans="1:6">
      <c r="A410" s="61">
        <v>40725</v>
      </c>
      <c r="B410" s="60">
        <v>300.8</v>
      </c>
      <c r="C410" s="60" t="s">
        <v>79</v>
      </c>
      <c r="D410" s="60">
        <v>3.6</v>
      </c>
      <c r="E410" s="60">
        <v>0.9</v>
      </c>
      <c r="F410" s="60">
        <v>0.4</v>
      </c>
    </row>
    <row r="411" spans="1:6">
      <c r="A411" s="61">
        <v>40756</v>
      </c>
      <c r="B411" s="60">
        <v>300.89999999999998</v>
      </c>
      <c r="C411" s="60" t="s">
        <v>79</v>
      </c>
      <c r="D411" s="60">
        <v>3.7</v>
      </c>
      <c r="E411" s="60">
        <v>0.6</v>
      </c>
      <c r="F411" s="60">
        <v>0</v>
      </c>
    </row>
    <row r="412" spans="1:6">
      <c r="A412" s="61">
        <v>40787</v>
      </c>
      <c r="B412" s="60">
        <v>302</v>
      </c>
      <c r="C412" s="60" t="s">
        <v>79</v>
      </c>
      <c r="D412" s="60">
        <v>4</v>
      </c>
      <c r="E412" s="60">
        <v>0.8</v>
      </c>
      <c r="F412" s="60">
        <v>0.4</v>
      </c>
    </row>
    <row r="413" spans="1:6">
      <c r="A413" s="61">
        <v>40817</v>
      </c>
      <c r="B413" s="60">
        <v>302.10000000000002</v>
      </c>
      <c r="C413" s="60" t="s">
        <v>79</v>
      </c>
      <c r="D413" s="60">
        <v>3.7</v>
      </c>
      <c r="E413" s="60">
        <v>0.4</v>
      </c>
      <c r="F413" s="60">
        <v>0</v>
      </c>
    </row>
    <row r="414" spans="1:6">
      <c r="A414" s="61">
        <v>40848</v>
      </c>
      <c r="B414" s="60">
        <v>302</v>
      </c>
      <c r="C414" s="60" t="s">
        <v>79</v>
      </c>
      <c r="D414" s="60">
        <v>3.7</v>
      </c>
      <c r="E414" s="60">
        <v>0.4</v>
      </c>
      <c r="F414" s="60">
        <v>0</v>
      </c>
    </row>
    <row r="415" spans="1:6">
      <c r="A415" s="61">
        <v>40878</v>
      </c>
      <c r="B415" s="60">
        <v>301.89999999999998</v>
      </c>
      <c r="C415" s="60" t="s">
        <v>79</v>
      </c>
      <c r="D415" s="60">
        <v>3.6</v>
      </c>
      <c r="E415" s="60">
        <v>0</v>
      </c>
      <c r="F415" s="60">
        <v>0</v>
      </c>
    </row>
    <row r="416" spans="1:6">
      <c r="A416" s="61">
        <v>40909</v>
      </c>
      <c r="B416" s="60">
        <v>301.5</v>
      </c>
      <c r="C416" s="60" t="s">
        <v>79</v>
      </c>
      <c r="D416" s="60">
        <v>3</v>
      </c>
      <c r="E416" s="60">
        <v>-0.2</v>
      </c>
      <c r="F416" s="60">
        <v>-0.1</v>
      </c>
    </row>
    <row r="417" spans="1:6">
      <c r="A417" s="61">
        <v>40940</v>
      </c>
      <c r="B417" s="60">
        <v>302.5</v>
      </c>
      <c r="C417" s="60" t="s">
        <v>79</v>
      </c>
      <c r="D417" s="60">
        <v>2.4</v>
      </c>
      <c r="E417" s="60">
        <v>0.2</v>
      </c>
      <c r="F417" s="60">
        <v>0.3</v>
      </c>
    </row>
    <row r="418" spans="1:6">
      <c r="A418" s="61">
        <v>40969</v>
      </c>
      <c r="B418" s="60">
        <v>303.2</v>
      </c>
      <c r="C418" s="60" t="s">
        <v>79</v>
      </c>
      <c r="D418" s="60">
        <v>2.1</v>
      </c>
      <c r="E418" s="60">
        <v>0.4</v>
      </c>
      <c r="F418" s="60">
        <v>0.2</v>
      </c>
    </row>
    <row r="419" spans="1:6">
      <c r="A419" s="61">
        <v>41000</v>
      </c>
      <c r="B419" s="60">
        <v>302.89999999999998</v>
      </c>
      <c r="C419" s="60" t="s">
        <v>79</v>
      </c>
      <c r="D419" s="60">
        <v>1.6</v>
      </c>
      <c r="E419" s="60">
        <v>0.5</v>
      </c>
      <c r="F419" s="60">
        <v>-0.1</v>
      </c>
    </row>
    <row r="420" spans="1:6">
      <c r="A420" s="61">
        <v>41030</v>
      </c>
      <c r="B420" s="60">
        <v>302.2</v>
      </c>
      <c r="C420" s="60" t="s">
        <v>79</v>
      </c>
      <c r="D420" s="60">
        <v>1</v>
      </c>
      <c r="E420" s="60">
        <v>-0.1</v>
      </c>
      <c r="F420" s="60">
        <v>-0.2</v>
      </c>
    </row>
    <row r="421" spans="1:6">
      <c r="A421" s="61">
        <v>41061</v>
      </c>
      <c r="B421" s="60">
        <v>301.7</v>
      </c>
      <c r="C421" s="60" t="s">
        <v>79</v>
      </c>
      <c r="D421" s="60">
        <v>0.7</v>
      </c>
      <c r="E421" s="60">
        <v>-0.5</v>
      </c>
      <c r="F421" s="60">
        <v>-0.2</v>
      </c>
    </row>
    <row r="422" spans="1:6">
      <c r="A422" s="61">
        <v>41091</v>
      </c>
      <c r="B422" s="60">
        <v>301.39999999999998</v>
      </c>
      <c r="C422" s="60" t="s">
        <v>79</v>
      </c>
      <c r="D422" s="60">
        <v>0.2</v>
      </c>
      <c r="E422" s="60">
        <v>-0.5</v>
      </c>
      <c r="F422" s="60">
        <v>-0.1</v>
      </c>
    </row>
    <row r="423" spans="1:6">
      <c r="A423" s="61">
        <v>41122</v>
      </c>
      <c r="B423" s="60">
        <v>301</v>
      </c>
      <c r="C423" s="60" t="s">
        <v>79</v>
      </c>
      <c r="D423" s="60">
        <v>0</v>
      </c>
      <c r="E423" s="60">
        <v>-0.4</v>
      </c>
      <c r="F423" s="60">
        <v>-0.1</v>
      </c>
    </row>
    <row r="424" spans="1:6">
      <c r="A424" s="61">
        <v>41153</v>
      </c>
      <c r="B424" s="60">
        <v>301</v>
      </c>
      <c r="C424" s="60" t="s">
        <v>79</v>
      </c>
      <c r="D424" s="60">
        <v>-0.3</v>
      </c>
      <c r="E424" s="60">
        <v>-0.2</v>
      </c>
      <c r="F424" s="60">
        <v>0</v>
      </c>
    </row>
    <row r="425" spans="1:6">
      <c r="A425" s="61">
        <v>41183</v>
      </c>
      <c r="B425" s="60">
        <v>301.10000000000002</v>
      </c>
      <c r="C425" s="60" t="s">
        <v>79</v>
      </c>
      <c r="D425" s="60">
        <v>-0.3</v>
      </c>
      <c r="E425" s="60">
        <v>-0.1</v>
      </c>
      <c r="F425" s="60">
        <v>0</v>
      </c>
    </row>
    <row r="426" spans="1:6">
      <c r="A426" s="61">
        <v>41214</v>
      </c>
      <c r="B426" s="60">
        <v>302.10000000000002</v>
      </c>
      <c r="C426" s="60" t="s">
        <v>79</v>
      </c>
      <c r="D426" s="60">
        <v>0</v>
      </c>
      <c r="E426" s="60">
        <v>0.4</v>
      </c>
      <c r="F426" s="60">
        <v>0.3</v>
      </c>
    </row>
    <row r="427" spans="1:6">
      <c r="A427" s="61">
        <v>41244</v>
      </c>
      <c r="B427" s="60">
        <v>301.7</v>
      </c>
      <c r="C427" s="60" t="s">
        <v>79</v>
      </c>
      <c r="D427" s="60">
        <v>-0.1</v>
      </c>
      <c r="E427" s="60">
        <v>0.2</v>
      </c>
      <c r="F427" s="60">
        <v>-0.1</v>
      </c>
    </row>
    <row r="428" spans="1:6">
      <c r="A428" s="61">
        <v>41275</v>
      </c>
      <c r="B428" s="60">
        <v>304</v>
      </c>
      <c r="C428" s="60" t="s">
        <v>79</v>
      </c>
      <c r="D428" s="60">
        <v>0.8</v>
      </c>
      <c r="E428" s="60">
        <v>1</v>
      </c>
      <c r="F428" s="60">
        <v>0.8</v>
      </c>
    </row>
    <row r="429" spans="1:6">
      <c r="A429" s="61">
        <v>41306</v>
      </c>
      <c r="B429" s="60">
        <v>305.10000000000002</v>
      </c>
      <c r="C429" s="60" t="s">
        <v>79</v>
      </c>
      <c r="D429" s="60">
        <v>0.9</v>
      </c>
      <c r="E429" s="60">
        <v>1</v>
      </c>
      <c r="F429" s="60">
        <v>0.4</v>
      </c>
    </row>
    <row r="430" spans="1:6">
      <c r="A430" s="61">
        <v>41334</v>
      </c>
      <c r="B430" s="60">
        <v>305.2</v>
      </c>
      <c r="C430" s="60" t="s">
        <v>79</v>
      </c>
      <c r="D430" s="60">
        <v>0.7</v>
      </c>
      <c r="E430" s="60">
        <v>1.2</v>
      </c>
      <c r="F430" s="60">
        <v>0</v>
      </c>
    </row>
    <row r="431" spans="1:6">
      <c r="A431" s="61">
        <v>41365</v>
      </c>
      <c r="B431" s="60">
        <v>305.39999999999998</v>
      </c>
      <c r="C431" s="60" t="s">
        <v>79</v>
      </c>
      <c r="D431" s="60">
        <v>0.8</v>
      </c>
      <c r="E431" s="60">
        <v>0.5</v>
      </c>
      <c r="F431" s="60">
        <v>0.1</v>
      </c>
    </row>
    <row r="432" spans="1:6">
      <c r="A432" s="61">
        <v>41395</v>
      </c>
      <c r="B432" s="60">
        <v>305.2</v>
      </c>
      <c r="C432" s="60" t="s">
        <v>79</v>
      </c>
      <c r="D432" s="60">
        <v>1</v>
      </c>
      <c r="E432" s="60">
        <v>0</v>
      </c>
      <c r="F432" s="60">
        <v>-0.1</v>
      </c>
    </row>
    <row r="433" spans="1:6">
      <c r="A433" s="61">
        <v>41426</v>
      </c>
      <c r="B433" s="60">
        <v>304.60000000000002</v>
      </c>
      <c r="C433" s="60" t="s">
        <v>79</v>
      </c>
      <c r="D433" s="60">
        <v>1</v>
      </c>
      <c r="E433" s="60">
        <v>-0.2</v>
      </c>
      <c r="F433" s="60">
        <v>-0.2</v>
      </c>
    </row>
    <row r="434" spans="1:6">
      <c r="A434" s="61">
        <v>41456</v>
      </c>
      <c r="B434" s="60">
        <v>304.39999999999998</v>
      </c>
      <c r="C434" s="60" t="s">
        <v>79</v>
      </c>
      <c r="D434" s="60">
        <v>1</v>
      </c>
      <c r="E434" s="60">
        <v>-0.3</v>
      </c>
      <c r="F434" s="60">
        <v>-0.1</v>
      </c>
    </row>
    <row r="435" spans="1:6">
      <c r="A435" s="61">
        <v>41487</v>
      </c>
      <c r="B435" s="60">
        <v>304.39999999999998</v>
      </c>
      <c r="C435" s="60" t="s">
        <v>79</v>
      </c>
      <c r="D435" s="60">
        <v>1.1000000000000001</v>
      </c>
      <c r="E435" s="60">
        <v>-0.3</v>
      </c>
      <c r="F435" s="60">
        <v>0</v>
      </c>
    </row>
    <row r="436" spans="1:6">
      <c r="A436" s="61">
        <v>41518</v>
      </c>
      <c r="B436" s="60">
        <v>304.10000000000002</v>
      </c>
      <c r="C436" s="60" t="s">
        <v>79</v>
      </c>
      <c r="D436" s="60">
        <v>1</v>
      </c>
      <c r="E436" s="60">
        <v>-0.2</v>
      </c>
      <c r="F436" s="60">
        <v>-0.1</v>
      </c>
    </row>
    <row r="437" spans="1:6">
      <c r="A437" s="61">
        <v>41548</v>
      </c>
      <c r="B437" s="60">
        <v>304.39999999999998</v>
      </c>
      <c r="C437" s="60" t="s">
        <v>79</v>
      </c>
      <c r="D437" s="60">
        <v>1.1000000000000001</v>
      </c>
      <c r="E437" s="60">
        <v>0</v>
      </c>
      <c r="F437" s="60">
        <v>0.1</v>
      </c>
    </row>
    <row r="438" spans="1:6">
      <c r="A438" s="61">
        <v>41579</v>
      </c>
      <c r="B438" s="60">
        <v>304.5</v>
      </c>
      <c r="C438" s="60" t="s">
        <v>79</v>
      </c>
      <c r="D438" s="60">
        <v>0.8</v>
      </c>
      <c r="E438" s="60">
        <v>0</v>
      </c>
      <c r="F438" s="60">
        <v>0</v>
      </c>
    </row>
    <row r="439" spans="1:6">
      <c r="A439" s="61">
        <v>41609</v>
      </c>
      <c r="B439" s="60">
        <v>304.39999999999998</v>
      </c>
      <c r="C439" s="60" t="s">
        <v>79</v>
      </c>
      <c r="D439" s="60">
        <v>0.9</v>
      </c>
      <c r="E439" s="60">
        <v>0.1</v>
      </c>
      <c r="F439" s="60">
        <v>0</v>
      </c>
    </row>
    <row r="440" spans="1:6">
      <c r="A440" s="61">
        <v>41640</v>
      </c>
      <c r="B440" s="60">
        <v>305.5</v>
      </c>
      <c r="C440" s="60" t="s">
        <v>79</v>
      </c>
      <c r="D440" s="60">
        <v>0.5</v>
      </c>
      <c r="E440" s="60">
        <v>0.4</v>
      </c>
      <c r="F440" s="60">
        <v>0.4</v>
      </c>
    </row>
    <row r="441" spans="1:6">
      <c r="A441" s="61">
        <v>41671</v>
      </c>
      <c r="B441" s="60">
        <v>306</v>
      </c>
      <c r="C441" s="60" t="s">
        <v>79</v>
      </c>
      <c r="D441" s="60">
        <v>0.3</v>
      </c>
      <c r="E441" s="60">
        <v>0.5</v>
      </c>
      <c r="F441" s="60">
        <v>0.2</v>
      </c>
    </row>
    <row r="442" spans="1:6">
      <c r="A442" s="61">
        <v>41699</v>
      </c>
      <c r="B442" s="60">
        <v>306.3</v>
      </c>
      <c r="C442" s="60" t="s">
        <v>79</v>
      </c>
      <c r="D442" s="60">
        <v>0.4</v>
      </c>
      <c r="E442" s="60">
        <v>0.6</v>
      </c>
      <c r="F442" s="60">
        <v>0.1</v>
      </c>
    </row>
    <row r="443" spans="1:6">
      <c r="A443" s="61">
        <v>41730</v>
      </c>
      <c r="B443" s="60">
        <v>305.89999999999998</v>
      </c>
      <c r="C443" s="60" t="s">
        <v>79</v>
      </c>
      <c r="D443" s="60">
        <v>0.2</v>
      </c>
      <c r="E443" s="60">
        <v>0.1</v>
      </c>
      <c r="F443" s="60">
        <v>-0.1</v>
      </c>
    </row>
    <row r="444" spans="1:6">
      <c r="A444" s="61">
        <v>41760</v>
      </c>
      <c r="B444" s="60">
        <v>305.89999999999998</v>
      </c>
      <c r="C444" s="60" t="s">
        <v>79</v>
      </c>
      <c r="D444" s="60">
        <v>0.2</v>
      </c>
      <c r="E444" s="60">
        <v>0</v>
      </c>
      <c r="F444" s="60">
        <v>0</v>
      </c>
    </row>
    <row r="445" spans="1:6">
      <c r="A445" s="61">
        <v>41791</v>
      </c>
      <c r="B445" s="60">
        <v>306.10000000000002</v>
      </c>
      <c r="C445" s="60" t="s">
        <v>79</v>
      </c>
      <c r="D445" s="60">
        <v>0.5</v>
      </c>
      <c r="E445" s="60">
        <v>-0.1</v>
      </c>
      <c r="F445" s="60">
        <v>0.1</v>
      </c>
    </row>
    <row r="446" spans="1:6">
      <c r="A446" s="61">
        <v>41821</v>
      </c>
      <c r="B446" s="60">
        <v>308.39999999999998</v>
      </c>
      <c r="C446" s="60" t="s">
        <v>80</v>
      </c>
      <c r="D446" s="60">
        <v>1.3</v>
      </c>
      <c r="E446" s="60">
        <v>0.8</v>
      </c>
      <c r="F446" s="60">
        <v>0.8</v>
      </c>
    </row>
    <row r="447" spans="1:6">
      <c r="A447" s="61">
        <v>41852</v>
      </c>
      <c r="B447" s="60">
        <v>308.39999999999998</v>
      </c>
      <c r="C447" s="60" t="s">
        <v>79</v>
      </c>
      <c r="D447" s="60">
        <v>1.3</v>
      </c>
      <c r="E447" s="60">
        <v>0.8</v>
      </c>
      <c r="F447" s="60">
        <v>0</v>
      </c>
    </row>
    <row r="448" spans="1:6">
      <c r="A448" s="61">
        <v>41883</v>
      </c>
      <c r="B448" s="60">
        <v>308.5</v>
      </c>
      <c r="C448" s="60" t="s">
        <v>79</v>
      </c>
      <c r="D448" s="60">
        <v>1.4</v>
      </c>
      <c r="E448" s="60">
        <v>0.8</v>
      </c>
      <c r="F448" s="60">
        <v>0</v>
      </c>
    </row>
    <row r="449" spans="1:6">
      <c r="A449" s="61">
        <v>41913</v>
      </c>
      <c r="B449" s="60">
        <v>309.3</v>
      </c>
      <c r="C449" s="60" t="s">
        <v>79</v>
      </c>
      <c r="D449" s="60">
        <v>1.6</v>
      </c>
      <c r="E449" s="60">
        <v>0.3</v>
      </c>
      <c r="F449" s="60">
        <v>0.3</v>
      </c>
    </row>
    <row r="450" spans="1:6">
      <c r="A450" s="61">
        <v>41944</v>
      </c>
      <c r="B450" s="60">
        <v>309</v>
      </c>
      <c r="C450" s="60" t="s">
        <v>79</v>
      </c>
      <c r="D450" s="60">
        <v>1.5</v>
      </c>
      <c r="E450" s="60">
        <v>0.2</v>
      </c>
      <c r="F450" s="60">
        <v>-0.1</v>
      </c>
    </row>
    <row r="451" spans="1:6">
      <c r="A451" s="61">
        <v>41974</v>
      </c>
      <c r="B451" s="60">
        <v>308.60000000000002</v>
      </c>
      <c r="C451" s="60" t="s">
        <v>79</v>
      </c>
      <c r="D451" s="60">
        <v>1.4</v>
      </c>
      <c r="E451" s="60">
        <v>0</v>
      </c>
      <c r="F451" s="60">
        <v>-0.1</v>
      </c>
    </row>
    <row r="452" spans="1:6">
      <c r="A452" s="61">
        <v>42005</v>
      </c>
      <c r="B452" s="60">
        <v>308.5</v>
      </c>
      <c r="C452" s="60" t="s">
        <v>79</v>
      </c>
      <c r="D452" s="60">
        <v>1</v>
      </c>
      <c r="E452" s="60">
        <v>-0.3</v>
      </c>
      <c r="F452" s="60">
        <v>0</v>
      </c>
    </row>
    <row r="453" spans="1:6">
      <c r="A453" s="61">
        <v>42036</v>
      </c>
      <c r="B453" s="60">
        <v>308.3</v>
      </c>
      <c r="C453" s="60" t="s">
        <v>79</v>
      </c>
      <c r="D453" s="60">
        <v>0.8</v>
      </c>
      <c r="E453" s="60">
        <v>-0.2</v>
      </c>
      <c r="F453" s="60">
        <v>-0.1</v>
      </c>
    </row>
    <row r="454" spans="1:6">
      <c r="A454" s="61">
        <v>42064</v>
      </c>
      <c r="B454" s="60">
        <v>307.7</v>
      </c>
      <c r="C454" s="60" t="s">
        <v>79</v>
      </c>
      <c r="D454" s="60">
        <v>0.5</v>
      </c>
      <c r="E454" s="60">
        <v>-0.3</v>
      </c>
      <c r="F454" s="60">
        <v>-0.2</v>
      </c>
    </row>
    <row r="455" spans="1:6">
      <c r="A455" s="61">
        <v>42095</v>
      </c>
      <c r="B455" s="60">
        <v>308.5</v>
      </c>
      <c r="C455" s="60" t="s">
        <v>79</v>
      </c>
      <c r="D455" s="60">
        <v>0.8</v>
      </c>
      <c r="E455" s="60">
        <v>0</v>
      </c>
      <c r="F455" s="60">
        <v>0.3</v>
      </c>
    </row>
    <row r="456" spans="1:6">
      <c r="A456" s="61">
        <v>42125</v>
      </c>
      <c r="B456" s="60">
        <v>308.3</v>
      </c>
      <c r="C456" s="60" t="s">
        <v>79</v>
      </c>
      <c r="D456" s="60">
        <v>0.8</v>
      </c>
      <c r="E456" s="60">
        <v>0</v>
      </c>
      <c r="F456" s="60">
        <v>-0.1</v>
      </c>
    </row>
    <row r="457" spans="1:6">
      <c r="A457" s="61">
        <v>42156</v>
      </c>
      <c r="B457" s="60">
        <v>307.8</v>
      </c>
      <c r="C457" s="60" t="s">
        <v>79</v>
      </c>
      <c r="D457" s="60">
        <v>0.6</v>
      </c>
      <c r="E457" s="60">
        <v>0</v>
      </c>
      <c r="F457" s="60">
        <v>-0.2</v>
      </c>
    </row>
    <row r="458" spans="1:6">
      <c r="A458" s="61">
        <v>42186</v>
      </c>
      <c r="B458" s="60">
        <v>309.2</v>
      </c>
      <c r="C458" s="60" t="s">
        <v>79</v>
      </c>
      <c r="D458" s="60">
        <v>0.3</v>
      </c>
      <c r="E458" s="60">
        <v>0.2</v>
      </c>
      <c r="F458" s="60">
        <v>0.5</v>
      </c>
    </row>
    <row r="459" spans="1:6">
      <c r="A459" s="61">
        <v>42217</v>
      </c>
      <c r="B459" s="60">
        <v>308.2</v>
      </c>
      <c r="C459" s="60" t="s">
        <v>79</v>
      </c>
      <c r="D459" s="60">
        <v>-0.1</v>
      </c>
      <c r="E459" s="60">
        <v>0</v>
      </c>
      <c r="F459" s="60">
        <v>-0.3</v>
      </c>
    </row>
    <row r="460" spans="1:6">
      <c r="A460" s="61">
        <v>42248</v>
      </c>
      <c r="B460" s="60">
        <v>307.60000000000002</v>
      </c>
      <c r="C460" s="60" t="s">
        <v>79</v>
      </c>
      <c r="D460" s="60">
        <v>-0.3</v>
      </c>
      <c r="E460" s="60">
        <v>-0.1</v>
      </c>
      <c r="F460" s="60">
        <v>-0.2</v>
      </c>
    </row>
    <row r="461" spans="1:6">
      <c r="A461" s="61">
        <v>42278</v>
      </c>
      <c r="B461" s="60">
        <v>308</v>
      </c>
      <c r="C461" s="60" t="s">
        <v>79</v>
      </c>
      <c r="D461" s="60">
        <v>-0.4</v>
      </c>
      <c r="E461" s="60">
        <v>-0.4</v>
      </c>
      <c r="F461" s="60">
        <v>0.1</v>
      </c>
    </row>
    <row r="462" spans="1:6">
      <c r="A462" s="61">
        <v>42309</v>
      </c>
      <c r="B462" s="60">
        <v>306.89999999999998</v>
      </c>
      <c r="C462" s="60" t="s">
        <v>79</v>
      </c>
      <c r="D462" s="60">
        <v>-0.7</v>
      </c>
      <c r="E462" s="60">
        <v>-0.4</v>
      </c>
      <c r="F462" s="60">
        <v>-0.4</v>
      </c>
    </row>
    <row r="463" spans="1:6">
      <c r="A463" s="61">
        <v>42339</v>
      </c>
      <c r="B463" s="60">
        <v>305.60000000000002</v>
      </c>
      <c r="C463" s="60" t="s">
        <v>79</v>
      </c>
      <c r="D463" s="60">
        <v>-1</v>
      </c>
      <c r="E463" s="60">
        <v>-0.7</v>
      </c>
      <c r="F463" s="60">
        <v>-0.4</v>
      </c>
    </row>
    <row r="464" spans="1:6">
      <c r="A464" s="61">
        <v>42370</v>
      </c>
      <c r="B464" s="60">
        <v>305.5</v>
      </c>
      <c r="C464" s="60" t="s">
        <v>79</v>
      </c>
      <c r="D464" s="60">
        <v>-1</v>
      </c>
      <c r="E464" s="60">
        <v>-0.8</v>
      </c>
      <c r="F464" s="60">
        <v>0</v>
      </c>
    </row>
    <row r="465" spans="1:6">
      <c r="A465" s="61">
        <v>42401</v>
      </c>
      <c r="B465" s="60">
        <v>306</v>
      </c>
      <c r="C465" s="60" t="s">
        <v>79</v>
      </c>
      <c r="D465" s="60">
        <v>-0.7</v>
      </c>
      <c r="E465" s="60">
        <v>-0.3</v>
      </c>
      <c r="F465" s="60">
        <v>0.2</v>
      </c>
    </row>
    <row r="466" spans="1:6">
      <c r="A466" s="61">
        <v>42430</v>
      </c>
      <c r="B466" s="60">
        <v>306.3</v>
      </c>
      <c r="C466" s="60" t="s">
        <v>79</v>
      </c>
      <c r="D466" s="60">
        <v>-0.5</v>
      </c>
      <c r="E466" s="60">
        <v>0.2</v>
      </c>
      <c r="F466" s="60">
        <v>0.1</v>
      </c>
    </row>
    <row r="467" spans="1:6">
      <c r="A467" s="61">
        <v>42461</v>
      </c>
      <c r="B467" s="60">
        <v>307.3</v>
      </c>
      <c r="C467" s="60" t="s">
        <v>79</v>
      </c>
      <c r="D467" s="60">
        <v>-0.4</v>
      </c>
      <c r="E467" s="60">
        <v>0.6</v>
      </c>
      <c r="F467" s="60">
        <v>0.3</v>
      </c>
    </row>
    <row r="468" spans="1:6">
      <c r="A468" s="61">
        <v>42491</v>
      </c>
      <c r="B468" s="60">
        <v>308.8</v>
      </c>
      <c r="C468" s="60" t="s">
        <v>79</v>
      </c>
      <c r="D468" s="60">
        <v>0.2</v>
      </c>
      <c r="E468" s="60">
        <v>0.9</v>
      </c>
      <c r="F468" s="60">
        <v>0.5</v>
      </c>
    </row>
    <row r="469" spans="1:6">
      <c r="A469" s="61">
        <v>42522</v>
      </c>
      <c r="B469" s="60">
        <v>310.7</v>
      </c>
      <c r="C469" s="60" t="s">
        <v>79</v>
      </c>
      <c r="D469" s="60">
        <v>0.9</v>
      </c>
      <c r="E469" s="60">
        <v>1.4</v>
      </c>
      <c r="F469" s="60">
        <v>0.6</v>
      </c>
    </row>
    <row r="470" spans="1:6">
      <c r="A470" s="61">
        <v>42552</v>
      </c>
      <c r="B470" s="60">
        <v>310.8</v>
      </c>
      <c r="C470" s="60" t="s">
        <v>79</v>
      </c>
      <c r="D470" s="60">
        <v>0.5</v>
      </c>
      <c r="E470" s="60">
        <v>1.1000000000000001</v>
      </c>
      <c r="F470" s="60">
        <v>0</v>
      </c>
    </row>
    <row r="471" spans="1:6">
      <c r="A471" s="61">
        <v>42583</v>
      </c>
      <c r="B471" s="60">
        <v>313.89999999999998</v>
      </c>
      <c r="C471" s="60" t="s">
        <v>79</v>
      </c>
      <c r="D471" s="60">
        <v>1.8</v>
      </c>
      <c r="E471" s="60">
        <v>1.7</v>
      </c>
      <c r="F471" s="60">
        <v>1</v>
      </c>
    </row>
    <row r="472" spans="1:6">
      <c r="A472" s="61">
        <v>42614</v>
      </c>
      <c r="B472" s="60">
        <v>314.60000000000002</v>
      </c>
      <c r="C472" s="60" t="s">
        <v>79</v>
      </c>
      <c r="D472" s="60">
        <v>2.2999999999999998</v>
      </c>
      <c r="E472" s="60">
        <v>1.3</v>
      </c>
      <c r="F472" s="60">
        <v>0.2</v>
      </c>
    </row>
    <row r="473" spans="1:6">
      <c r="A473" s="61">
        <v>42644</v>
      </c>
      <c r="B473" s="60">
        <v>315.8</v>
      </c>
      <c r="C473" s="60" t="s">
        <v>79</v>
      </c>
      <c r="D473" s="60">
        <v>2.5</v>
      </c>
      <c r="E473" s="60">
        <v>1.6</v>
      </c>
      <c r="F473" s="60">
        <v>0.4</v>
      </c>
    </row>
    <row r="474" spans="1:6">
      <c r="A474" s="61">
        <v>42675</v>
      </c>
      <c r="B474" s="60">
        <v>316.5</v>
      </c>
      <c r="C474" s="60" t="s">
        <v>79</v>
      </c>
      <c r="D474" s="60">
        <v>3.1</v>
      </c>
      <c r="E474" s="60">
        <v>0.8</v>
      </c>
      <c r="F474" s="60">
        <v>0.2</v>
      </c>
    </row>
    <row r="475" spans="1:6">
      <c r="A475" s="61">
        <v>42705</v>
      </c>
      <c r="B475" s="60">
        <v>317.5</v>
      </c>
      <c r="C475" s="60" t="s">
        <v>79</v>
      </c>
      <c r="D475" s="60">
        <v>3.9</v>
      </c>
      <c r="E475" s="60">
        <v>0.9</v>
      </c>
      <c r="F475" s="60">
        <v>0.3</v>
      </c>
    </row>
    <row r="476" spans="1:6">
      <c r="A476" s="61">
        <v>42736</v>
      </c>
      <c r="B476" s="60">
        <v>319.8</v>
      </c>
      <c r="C476" s="60" t="s">
        <v>79</v>
      </c>
      <c r="D476" s="60">
        <v>4.7</v>
      </c>
      <c r="E476" s="60">
        <v>1.3</v>
      </c>
      <c r="F476" s="60">
        <v>0.7</v>
      </c>
    </row>
    <row r="477" spans="1:6">
      <c r="A477" s="61">
        <v>42767</v>
      </c>
      <c r="B477" s="60">
        <v>321.3</v>
      </c>
      <c r="C477" s="60" t="s">
        <v>79</v>
      </c>
      <c r="D477" s="60">
        <v>5</v>
      </c>
      <c r="E477" s="60">
        <v>1.5</v>
      </c>
      <c r="F477" s="60">
        <v>0.5</v>
      </c>
    </row>
    <row r="478" spans="1:6">
      <c r="A478" s="61">
        <v>42795</v>
      </c>
      <c r="B478" s="60">
        <v>321.89999999999998</v>
      </c>
      <c r="C478" s="60" t="s">
        <v>79</v>
      </c>
      <c r="D478" s="60">
        <v>5.0999999999999996</v>
      </c>
      <c r="E478" s="60">
        <v>1.4</v>
      </c>
      <c r="F478" s="60">
        <v>0.2</v>
      </c>
    </row>
    <row r="479" spans="1:6">
      <c r="A479" s="61">
        <v>42826</v>
      </c>
      <c r="B479" s="60">
        <v>322.39999999999998</v>
      </c>
      <c r="C479" s="60" t="s">
        <v>79</v>
      </c>
      <c r="D479" s="60">
        <v>4.9000000000000004</v>
      </c>
      <c r="E479" s="60">
        <v>0.8</v>
      </c>
      <c r="F479" s="60">
        <v>0.2</v>
      </c>
    </row>
    <row r="480" spans="1:6">
      <c r="A480" s="61">
        <v>42856</v>
      </c>
      <c r="B480" s="60">
        <v>322.5</v>
      </c>
      <c r="C480" s="60" t="s">
        <v>79</v>
      </c>
      <c r="D480" s="60">
        <v>4.4000000000000004</v>
      </c>
      <c r="E480" s="60">
        <v>0.4</v>
      </c>
      <c r="F480" s="60">
        <v>0</v>
      </c>
    </row>
    <row r="481" spans="1:6">
      <c r="A481" s="61">
        <v>42887</v>
      </c>
      <c r="B481" s="60">
        <v>322.39999999999998</v>
      </c>
      <c r="C481" s="60" t="s">
        <v>79</v>
      </c>
      <c r="D481" s="60">
        <v>3.8</v>
      </c>
      <c r="E481" s="60">
        <v>0.2</v>
      </c>
      <c r="F481" s="60">
        <v>0</v>
      </c>
    </row>
    <row r="482" spans="1:6">
      <c r="A482" s="61">
        <v>42917</v>
      </c>
      <c r="B482" s="60">
        <v>325.3</v>
      </c>
      <c r="C482" s="60" t="s">
        <v>79</v>
      </c>
      <c r="D482" s="60">
        <v>4.7</v>
      </c>
      <c r="E482" s="60">
        <v>0.9</v>
      </c>
      <c r="F482" s="60">
        <v>0.9</v>
      </c>
    </row>
    <row r="483" spans="1:6">
      <c r="A483" s="61">
        <v>42948</v>
      </c>
      <c r="B483" s="60">
        <v>326.3</v>
      </c>
      <c r="C483" s="60" t="s">
        <v>79</v>
      </c>
      <c r="D483" s="60">
        <v>4</v>
      </c>
      <c r="E483" s="60">
        <v>1.2</v>
      </c>
      <c r="F483" s="60">
        <v>0.3</v>
      </c>
    </row>
    <row r="484" spans="1:6">
      <c r="A484" s="61">
        <v>42979</v>
      </c>
      <c r="B484" s="60">
        <v>327.8</v>
      </c>
      <c r="C484" s="60" t="s">
        <v>79</v>
      </c>
      <c r="D484" s="60">
        <v>4.2</v>
      </c>
      <c r="E484" s="60">
        <v>1.7</v>
      </c>
      <c r="F484" s="60">
        <v>0.5</v>
      </c>
    </row>
    <row r="485" spans="1:6">
      <c r="A485" s="61">
        <v>43009</v>
      </c>
      <c r="B485" s="60">
        <v>330</v>
      </c>
      <c r="C485" s="60" t="s">
        <v>79</v>
      </c>
      <c r="D485" s="60">
        <v>4.5</v>
      </c>
      <c r="E485" s="60">
        <v>1.4</v>
      </c>
      <c r="F485" s="60">
        <v>0.7</v>
      </c>
    </row>
    <row r="486" spans="1:6">
      <c r="A486" s="61">
        <v>43040</v>
      </c>
      <c r="B486" s="60">
        <v>330.9</v>
      </c>
      <c r="C486" s="60" t="s">
        <v>79</v>
      </c>
      <c r="D486" s="60">
        <v>4.5</v>
      </c>
      <c r="E486" s="60">
        <v>1.4</v>
      </c>
      <c r="F486" s="60">
        <v>0.3</v>
      </c>
    </row>
    <row r="487" spans="1:6">
      <c r="A487" s="61">
        <v>43070</v>
      </c>
      <c r="B487" s="60">
        <v>331.4</v>
      </c>
      <c r="C487" s="60" t="s">
        <v>79</v>
      </c>
      <c r="D487" s="60">
        <v>4.4000000000000004</v>
      </c>
      <c r="E487" s="60">
        <v>1.1000000000000001</v>
      </c>
      <c r="F487" s="60">
        <v>0.2</v>
      </c>
    </row>
    <row r="488" spans="1:6">
      <c r="A488" s="61">
        <v>43101</v>
      </c>
      <c r="B488" s="60">
        <v>332.9</v>
      </c>
      <c r="C488" s="60" t="s">
        <v>79</v>
      </c>
      <c r="D488" s="60">
        <v>4.0999999999999996</v>
      </c>
      <c r="E488" s="60">
        <v>0.9</v>
      </c>
      <c r="F488" s="60">
        <v>0.5</v>
      </c>
    </row>
    <row r="489" spans="1:6">
      <c r="A489" s="61">
        <v>43132</v>
      </c>
      <c r="B489" s="60">
        <v>334.3</v>
      </c>
      <c r="C489" s="60" t="s">
        <v>79</v>
      </c>
      <c r="D489" s="60">
        <v>4</v>
      </c>
      <c r="E489" s="60">
        <v>1</v>
      </c>
      <c r="F489" s="60">
        <v>0.4</v>
      </c>
    </row>
    <row r="490" spans="1:6">
      <c r="A490" s="61">
        <v>43160</v>
      </c>
      <c r="B490" s="60">
        <v>333.9</v>
      </c>
      <c r="C490" s="60" t="s">
        <v>79</v>
      </c>
      <c r="D490" s="60">
        <v>3.7</v>
      </c>
      <c r="E490" s="60">
        <v>0.8</v>
      </c>
      <c r="F490" s="60">
        <v>-0.1</v>
      </c>
    </row>
    <row r="491" spans="1:6">
      <c r="A491" s="61">
        <v>43191</v>
      </c>
      <c r="B491" s="60">
        <v>334</v>
      </c>
      <c r="C491" s="60" t="s">
        <v>79</v>
      </c>
      <c r="D491" s="60">
        <v>3.6</v>
      </c>
      <c r="E491" s="60">
        <v>0.3</v>
      </c>
      <c r="F491" s="60">
        <v>0</v>
      </c>
    </row>
    <row r="492" spans="1:6">
      <c r="A492" s="61">
        <v>43221</v>
      </c>
      <c r="B492" s="60">
        <v>335.1</v>
      </c>
      <c r="C492" s="60" t="s">
        <v>79</v>
      </c>
      <c r="D492" s="60">
        <v>3.9</v>
      </c>
      <c r="E492" s="60">
        <v>0.2</v>
      </c>
      <c r="F492" s="60">
        <v>0.3</v>
      </c>
    </row>
    <row r="493" spans="1:6">
      <c r="A493" s="61">
        <v>43252</v>
      </c>
      <c r="B493" s="60">
        <v>335.7</v>
      </c>
      <c r="C493" s="60" t="s">
        <v>79</v>
      </c>
      <c r="D493" s="60">
        <v>4.0999999999999996</v>
      </c>
      <c r="E493" s="60">
        <v>0.5</v>
      </c>
      <c r="F493" s="60">
        <v>0.2</v>
      </c>
    </row>
    <row r="494" spans="1:6">
      <c r="A494" s="61">
        <v>43282</v>
      </c>
      <c r="B494" s="60">
        <v>340</v>
      </c>
      <c r="C494" s="60" t="s">
        <v>79</v>
      </c>
      <c r="D494" s="60">
        <v>4.5</v>
      </c>
      <c r="E494" s="60">
        <v>1.8</v>
      </c>
      <c r="F494" s="60">
        <v>1.3</v>
      </c>
    </row>
    <row r="495" spans="1:6">
      <c r="A495" s="61">
        <v>43313</v>
      </c>
      <c r="B495" s="60">
        <v>340.1</v>
      </c>
      <c r="C495" s="60" t="s">
        <v>79</v>
      </c>
      <c r="D495" s="60">
        <v>4.2</v>
      </c>
      <c r="E495" s="60">
        <v>1.5</v>
      </c>
      <c r="F495" s="60">
        <v>0</v>
      </c>
    </row>
    <row r="496" spans="1:6">
      <c r="A496" s="61">
        <v>43344</v>
      </c>
      <c r="B496" s="60">
        <v>340.2</v>
      </c>
      <c r="C496" s="60" t="s">
        <v>79</v>
      </c>
      <c r="D496" s="60">
        <v>3.8</v>
      </c>
      <c r="E496" s="60">
        <v>1.3</v>
      </c>
      <c r="F496" s="60">
        <v>0</v>
      </c>
    </row>
    <row r="497" spans="1:7">
      <c r="A497" s="61">
        <v>43374</v>
      </c>
      <c r="B497" s="60">
        <v>341.1</v>
      </c>
      <c r="C497" s="60" t="s">
        <v>79</v>
      </c>
      <c r="D497" s="60">
        <v>3.4</v>
      </c>
      <c r="E497" s="60">
        <v>0.3</v>
      </c>
      <c r="F497" s="60">
        <v>0.3</v>
      </c>
    </row>
    <row r="498" spans="1:7">
      <c r="A498" s="61">
        <v>43405</v>
      </c>
      <c r="B498" s="60">
        <v>341.3</v>
      </c>
      <c r="C498" s="60" t="s">
        <v>79</v>
      </c>
      <c r="D498" s="60">
        <v>3.1</v>
      </c>
      <c r="E498" s="60">
        <v>0.4</v>
      </c>
      <c r="F498" s="60">
        <v>0.1</v>
      </c>
    </row>
    <row r="499" spans="1:7">
      <c r="A499" s="61">
        <v>43435</v>
      </c>
      <c r="B499" s="60">
        <v>341.1</v>
      </c>
      <c r="C499" s="60" t="s">
        <v>79</v>
      </c>
      <c r="D499" s="60">
        <v>2.9</v>
      </c>
      <c r="E499" s="60">
        <v>0.3</v>
      </c>
      <c r="F499" s="60">
        <v>-0.1</v>
      </c>
    </row>
    <row r="500" spans="1:7">
      <c r="A500" s="61">
        <v>43466</v>
      </c>
      <c r="B500" s="60">
        <v>341.2</v>
      </c>
      <c r="C500" s="60" t="s">
        <v>79</v>
      </c>
      <c r="D500" s="60">
        <v>2.5</v>
      </c>
      <c r="E500" s="60">
        <v>0</v>
      </c>
      <c r="F500" s="60">
        <v>0</v>
      </c>
    </row>
    <row r="501" spans="1:7">
      <c r="A501" s="61">
        <v>43497</v>
      </c>
      <c r="B501" s="60">
        <v>341.4</v>
      </c>
      <c r="C501" s="60" t="s">
        <v>79</v>
      </c>
      <c r="D501" s="60">
        <v>2.1</v>
      </c>
      <c r="E501" s="60">
        <v>0</v>
      </c>
      <c r="F501" s="60">
        <v>0.1</v>
      </c>
    </row>
    <row r="502" spans="1:7">
      <c r="A502" s="61">
        <v>43525</v>
      </c>
      <c r="B502" s="60">
        <v>342.4</v>
      </c>
      <c r="C502" s="60" t="s">
        <v>79</v>
      </c>
      <c r="D502" s="60">
        <v>2.5</v>
      </c>
      <c r="E502" s="60">
        <v>0.4</v>
      </c>
      <c r="F502" s="60">
        <v>0.3</v>
      </c>
      <c r="G502" s="60">
        <f>AVERAGE(B491:B502)</f>
        <v>339.4666666666667</v>
      </c>
    </row>
    <row r="503" spans="1:7">
      <c r="A503" s="61">
        <v>43556</v>
      </c>
      <c r="B503" s="60">
        <v>344.3</v>
      </c>
      <c r="C503" s="60" t="s">
        <v>79</v>
      </c>
      <c r="D503" s="60">
        <v>3.1</v>
      </c>
      <c r="E503" s="60">
        <v>0.9</v>
      </c>
      <c r="F503" s="60">
        <v>0.6</v>
      </c>
    </row>
    <row r="504" spans="1:7">
      <c r="A504" s="61">
        <v>43586</v>
      </c>
      <c r="B504" s="60">
        <v>344.1</v>
      </c>
      <c r="C504" s="60" t="s">
        <v>79</v>
      </c>
      <c r="D504" s="60">
        <v>2.7</v>
      </c>
      <c r="E504" s="60">
        <v>0.8</v>
      </c>
      <c r="F504" s="60">
        <v>-0.1</v>
      </c>
    </row>
    <row r="505" spans="1:7">
      <c r="A505" s="61">
        <v>43617</v>
      </c>
      <c r="B505" s="60">
        <v>344.1</v>
      </c>
      <c r="C505" s="60" t="s">
        <v>79</v>
      </c>
      <c r="D505" s="60">
        <v>2.5</v>
      </c>
      <c r="E505" s="60">
        <v>0.5</v>
      </c>
      <c r="F505" s="60">
        <v>0</v>
      </c>
    </row>
    <row r="506" spans="1:7">
      <c r="A506" s="61">
        <v>43647</v>
      </c>
      <c r="B506" s="60">
        <v>347</v>
      </c>
      <c r="C506" s="60" t="s">
        <v>79</v>
      </c>
      <c r="D506" s="60">
        <v>2.1</v>
      </c>
      <c r="E506" s="60">
        <v>0.8</v>
      </c>
      <c r="F506" s="60">
        <v>0.8</v>
      </c>
    </row>
    <row r="507" spans="1:7">
      <c r="A507" s="61">
        <v>43678</v>
      </c>
      <c r="B507" s="60">
        <v>347.3</v>
      </c>
      <c r="C507" s="60" t="s">
        <v>79</v>
      </c>
      <c r="D507" s="60">
        <v>2.1</v>
      </c>
      <c r="E507" s="60">
        <v>0.9</v>
      </c>
      <c r="F507" s="60">
        <v>0.1</v>
      </c>
    </row>
    <row r="508" spans="1:7">
      <c r="A508" s="61">
        <v>43709</v>
      </c>
      <c r="B508" s="60">
        <v>347.1</v>
      </c>
      <c r="C508" s="60" t="s">
        <v>79</v>
      </c>
      <c r="D508" s="60">
        <v>2</v>
      </c>
      <c r="E508" s="60">
        <v>0.9</v>
      </c>
      <c r="F508" s="60">
        <v>-0.1</v>
      </c>
    </row>
    <row r="509" spans="1:7">
      <c r="A509" s="61">
        <v>43739</v>
      </c>
      <c r="B509" s="60">
        <v>348</v>
      </c>
      <c r="C509" s="60" t="s">
        <v>79</v>
      </c>
      <c r="D509" s="60">
        <v>2</v>
      </c>
      <c r="E509" s="60">
        <v>0.3</v>
      </c>
      <c r="F509" s="60">
        <v>0.3</v>
      </c>
    </row>
    <row r="510" spans="1:7">
      <c r="A510" s="61">
        <v>43770</v>
      </c>
      <c r="B510" s="60">
        <v>346.8</v>
      </c>
      <c r="C510" s="60" t="s">
        <v>79</v>
      </c>
      <c r="D510" s="60">
        <v>1.6</v>
      </c>
      <c r="E510" s="60">
        <v>-0.1</v>
      </c>
      <c r="F510" s="60">
        <v>-0.3</v>
      </c>
    </row>
    <row r="511" spans="1:7">
      <c r="A511" s="61">
        <v>43800</v>
      </c>
      <c r="B511" s="60">
        <v>345.2</v>
      </c>
      <c r="C511" s="60" t="s">
        <v>79</v>
      </c>
      <c r="D511" s="60">
        <v>1.2</v>
      </c>
      <c r="E511" s="60">
        <v>-0.5</v>
      </c>
      <c r="F511" s="60">
        <v>-0.5</v>
      </c>
    </row>
    <row r="512" spans="1:7">
      <c r="A512" s="61">
        <v>43831</v>
      </c>
      <c r="B512" s="60">
        <v>345.8</v>
      </c>
      <c r="C512" s="60" t="s">
        <v>79</v>
      </c>
      <c r="D512" s="60">
        <v>1.3</v>
      </c>
      <c r="E512" s="60">
        <v>-0.6</v>
      </c>
      <c r="F512" s="60">
        <v>0.2</v>
      </c>
    </row>
    <row r="513" spans="1:7">
      <c r="A513" s="61">
        <v>43862</v>
      </c>
      <c r="B513" s="60">
        <v>346.1</v>
      </c>
      <c r="C513" s="60" t="s">
        <v>79</v>
      </c>
      <c r="D513" s="60">
        <v>1.4</v>
      </c>
      <c r="E513" s="60">
        <v>-0.2</v>
      </c>
      <c r="F513" s="60">
        <v>0.1</v>
      </c>
    </row>
    <row r="514" spans="1:7">
      <c r="A514" s="61">
        <v>43891</v>
      </c>
      <c r="B514" s="60">
        <v>345.9</v>
      </c>
      <c r="C514" s="60" t="s">
        <v>79</v>
      </c>
      <c r="D514" s="60">
        <v>1</v>
      </c>
      <c r="E514" s="60">
        <v>0.2</v>
      </c>
      <c r="F514" s="60">
        <v>-0.1</v>
      </c>
      <c r="G514" s="60">
        <f>AVERAGE(B503:B514)</f>
        <v>345.97499999999997</v>
      </c>
    </row>
    <row r="515" spans="1:7">
      <c r="A515" s="61">
        <v>43922</v>
      </c>
      <c r="B515" s="60">
        <v>346.2</v>
      </c>
      <c r="C515" s="60" t="s">
        <v>79</v>
      </c>
      <c r="D515" s="60">
        <v>0.6</v>
      </c>
      <c r="E515" s="60">
        <v>0.1</v>
      </c>
      <c r="F515" s="60">
        <v>0.1</v>
      </c>
    </row>
    <row r="516" spans="1:7">
      <c r="A516" s="61">
        <v>43952</v>
      </c>
      <c r="B516" s="60">
        <v>346.7</v>
      </c>
      <c r="C516" s="60" t="s">
        <v>79</v>
      </c>
      <c r="D516" s="60">
        <v>0.8</v>
      </c>
      <c r="E516" s="60">
        <v>0.2</v>
      </c>
      <c r="F516" s="60">
        <v>0.1</v>
      </c>
    </row>
    <row r="517" spans="1:7">
      <c r="A517" s="61">
        <v>43983</v>
      </c>
      <c r="B517" s="60">
        <v>346.6</v>
      </c>
      <c r="C517" s="60" t="s">
        <v>79</v>
      </c>
      <c r="D517" s="60">
        <v>0.7</v>
      </c>
      <c r="E517" s="60">
        <v>0.2</v>
      </c>
      <c r="F517" s="60">
        <v>0</v>
      </c>
    </row>
    <row r="518" spans="1:7">
      <c r="A518" s="61">
        <v>44013</v>
      </c>
      <c r="B518" s="60">
        <v>346.8</v>
      </c>
      <c r="C518" s="60" t="s">
        <v>79</v>
      </c>
      <c r="D518" s="60">
        <v>-0.1</v>
      </c>
      <c r="E518" s="60">
        <v>0.2</v>
      </c>
      <c r="F518" s="60">
        <v>0.1</v>
      </c>
    </row>
    <row r="519" spans="1:7">
      <c r="A519" s="61">
        <v>44044</v>
      </c>
      <c r="B519" s="60">
        <v>346.9</v>
      </c>
      <c r="C519" s="60" t="s">
        <v>79</v>
      </c>
      <c r="D519" s="60">
        <v>-0.1</v>
      </c>
      <c r="E519" s="60">
        <v>0.1</v>
      </c>
      <c r="F519" s="60">
        <v>0</v>
      </c>
    </row>
    <row r="520" spans="1:7">
      <c r="A520" s="61">
        <v>44075</v>
      </c>
      <c r="B520" s="60">
        <v>347.5</v>
      </c>
      <c r="C520" s="60" t="s">
        <v>79</v>
      </c>
      <c r="D520" s="60">
        <v>0.1</v>
      </c>
      <c r="E520" s="60">
        <v>0.3</v>
      </c>
      <c r="F520" s="60">
        <v>0.2</v>
      </c>
    </row>
    <row r="521" spans="1:7">
      <c r="A521" s="61">
        <v>44105</v>
      </c>
      <c r="B521" s="60">
        <v>348.1</v>
      </c>
      <c r="C521" s="60" t="s">
        <v>79</v>
      </c>
      <c r="D521" s="60">
        <v>0</v>
      </c>
      <c r="E521" s="60">
        <v>0.4</v>
      </c>
      <c r="F521" s="60">
        <v>0.2</v>
      </c>
    </row>
    <row r="522" spans="1:7">
      <c r="A522" s="61">
        <v>44136</v>
      </c>
      <c r="B522" s="60">
        <v>349.1</v>
      </c>
      <c r="C522" s="60" t="s">
        <v>79</v>
      </c>
      <c r="D522" s="60">
        <v>0.7</v>
      </c>
      <c r="E522" s="60">
        <v>0.6</v>
      </c>
      <c r="F522" s="60">
        <v>0.3</v>
      </c>
    </row>
    <row r="523" spans="1:7">
      <c r="A523" s="61">
        <v>44166</v>
      </c>
      <c r="B523" s="60">
        <v>350.7</v>
      </c>
      <c r="C523" s="60" t="s">
        <v>79</v>
      </c>
      <c r="D523" s="60">
        <v>1.6</v>
      </c>
      <c r="E523" s="60">
        <v>0.9</v>
      </c>
      <c r="F523" s="60">
        <v>0.5</v>
      </c>
    </row>
    <row r="524" spans="1:7">
      <c r="A524" s="61">
        <v>44197</v>
      </c>
      <c r="B524" s="60">
        <v>352.4</v>
      </c>
      <c r="C524" s="60" t="s">
        <v>79</v>
      </c>
      <c r="D524" s="60">
        <v>1.9</v>
      </c>
      <c r="E524" s="60">
        <v>1.2</v>
      </c>
      <c r="F524" s="60">
        <v>0.5</v>
      </c>
    </row>
    <row r="525" spans="1:7">
      <c r="A525" s="61">
        <v>44228</v>
      </c>
      <c r="B525" s="60">
        <v>356.1</v>
      </c>
      <c r="C525" s="60" t="s">
        <v>79</v>
      </c>
      <c r="D525" s="60">
        <v>2.9</v>
      </c>
      <c r="E525" s="60">
        <v>2</v>
      </c>
      <c r="F525" s="60">
        <v>1</v>
      </c>
    </row>
    <row r="526" spans="1:7">
      <c r="A526" s="61">
        <v>44256</v>
      </c>
      <c r="B526" s="60">
        <v>359.1</v>
      </c>
      <c r="C526" s="60" t="s">
        <v>79</v>
      </c>
      <c r="D526" s="60">
        <v>3.8</v>
      </c>
      <c r="E526" s="60">
        <v>2.4</v>
      </c>
      <c r="F526" s="60">
        <v>0.8</v>
      </c>
      <c r="G526" s="60">
        <f>AVERAGE(B515:B526)</f>
        <v>349.68333333333334</v>
      </c>
    </row>
    <row r="527" spans="1:7">
      <c r="A527" s="61">
        <v>44287</v>
      </c>
      <c r="B527" s="60">
        <v>362.9</v>
      </c>
      <c r="C527" s="60" t="s">
        <v>79</v>
      </c>
      <c r="D527" s="60">
        <v>4.8</v>
      </c>
      <c r="E527" s="60">
        <v>3</v>
      </c>
      <c r="F527" s="60">
        <v>1.1000000000000001</v>
      </c>
    </row>
    <row r="528" spans="1:7">
      <c r="A528" s="61">
        <v>44317</v>
      </c>
      <c r="B528" s="60">
        <v>364.7</v>
      </c>
      <c r="C528" s="60" t="s">
        <v>79</v>
      </c>
      <c r="D528" s="60">
        <v>5.2</v>
      </c>
      <c r="E528" s="60">
        <v>2.4</v>
      </c>
      <c r="F528" s="60">
        <v>0.5</v>
      </c>
    </row>
    <row r="529" spans="1:8">
      <c r="A529" s="61">
        <v>44348</v>
      </c>
      <c r="B529" s="60">
        <v>367.4</v>
      </c>
      <c r="C529" s="60" t="s">
        <v>79</v>
      </c>
      <c r="D529" s="60">
        <v>6</v>
      </c>
      <c r="E529" s="60">
        <v>2.2999999999999998</v>
      </c>
      <c r="F529" s="60">
        <v>0.7</v>
      </c>
    </row>
    <row r="530" spans="1:8">
      <c r="A530" s="61">
        <v>44378</v>
      </c>
      <c r="B530" s="60">
        <v>374</v>
      </c>
      <c r="C530" s="60" t="s">
        <v>80</v>
      </c>
      <c r="D530" s="60">
        <v>7.8</v>
      </c>
      <c r="E530" s="60">
        <v>3.1</v>
      </c>
      <c r="F530" s="60">
        <v>1.8</v>
      </c>
    </row>
    <row r="531" spans="1:8">
      <c r="A531" s="61">
        <v>44409</v>
      </c>
      <c r="B531" s="60">
        <v>380.3</v>
      </c>
      <c r="C531" s="60" t="s">
        <v>80</v>
      </c>
      <c r="D531" s="60">
        <v>9.6</v>
      </c>
      <c r="E531" s="60">
        <v>4.3</v>
      </c>
      <c r="F531" s="60">
        <v>1.7</v>
      </c>
    </row>
    <row r="532" spans="1:8">
      <c r="A532" s="61">
        <v>44440</v>
      </c>
      <c r="B532" s="60">
        <v>384.6</v>
      </c>
      <c r="C532" s="60" t="s">
        <v>80</v>
      </c>
      <c r="D532" s="60">
        <v>10.7</v>
      </c>
      <c r="E532" s="60">
        <v>4.7</v>
      </c>
      <c r="F532" s="60">
        <v>1.1000000000000001</v>
      </c>
    </row>
    <row r="533" spans="1:8">
      <c r="A533" s="61">
        <v>44470</v>
      </c>
      <c r="B533" s="60">
        <v>387.5</v>
      </c>
      <c r="C533" s="60" t="s">
        <v>80</v>
      </c>
      <c r="D533" s="60">
        <v>11.3</v>
      </c>
      <c r="E533" s="60">
        <v>3.6</v>
      </c>
      <c r="F533" s="60">
        <v>0.8</v>
      </c>
    </row>
    <row r="534" spans="1:8">
      <c r="A534" s="61">
        <v>44501</v>
      </c>
      <c r="B534" s="60">
        <v>389.7</v>
      </c>
      <c r="C534" s="60" t="s">
        <v>80</v>
      </c>
      <c r="D534" s="60">
        <v>11.6</v>
      </c>
      <c r="E534" s="60">
        <v>2.5</v>
      </c>
      <c r="F534" s="60">
        <v>0.6</v>
      </c>
    </row>
    <row r="535" spans="1:8">
      <c r="A535" s="61">
        <v>44531</v>
      </c>
      <c r="B535" s="60">
        <v>390.5</v>
      </c>
      <c r="C535" s="60" t="s">
        <v>79</v>
      </c>
      <c r="D535" s="60">
        <v>11.3</v>
      </c>
      <c r="E535" s="60">
        <v>1.5</v>
      </c>
      <c r="F535" s="60">
        <v>0.2</v>
      </c>
    </row>
    <row r="536" spans="1:8">
      <c r="A536" s="61">
        <v>44562</v>
      </c>
      <c r="B536" s="60">
        <v>393.1</v>
      </c>
      <c r="C536" s="60" t="s">
        <v>79</v>
      </c>
      <c r="D536" s="60">
        <v>11.5</v>
      </c>
      <c r="E536" s="60">
        <v>1.4</v>
      </c>
      <c r="F536" s="60">
        <v>0.7</v>
      </c>
    </row>
    <row r="537" spans="1:8">
      <c r="A537" s="61">
        <v>44593</v>
      </c>
      <c r="B537" s="60">
        <v>393.8</v>
      </c>
      <c r="C537" s="60" t="s">
        <v>81</v>
      </c>
      <c r="D537" s="60">
        <v>10.6</v>
      </c>
      <c r="E537" s="60">
        <v>1.1000000000000001</v>
      </c>
      <c r="F537" s="60">
        <v>0.2</v>
      </c>
    </row>
    <row r="538" spans="1:8">
      <c r="A538" s="61">
        <v>44621</v>
      </c>
      <c r="B538" s="60">
        <v>395.6</v>
      </c>
      <c r="C538" s="60" t="s">
        <v>81</v>
      </c>
      <c r="D538" s="60">
        <v>10.199999999999999</v>
      </c>
      <c r="E538" s="60">
        <v>1.3</v>
      </c>
      <c r="F538" s="60">
        <v>0.5</v>
      </c>
      <c r="G538" s="60">
        <f>AVERAGE(B527:B538)</f>
        <v>382.00833333333338</v>
      </c>
      <c r="H538" s="60">
        <f>G538/G502</f>
        <v>1.1253191280439907</v>
      </c>
    </row>
    <row r="539" spans="1:8">
      <c r="A539" s="61">
        <v>44652</v>
      </c>
      <c r="B539" s="60">
        <v>414.9</v>
      </c>
      <c r="C539" s="60" t="s">
        <v>81</v>
      </c>
      <c r="D539" s="60">
        <v>14.3</v>
      </c>
      <c r="E539" s="60">
        <v>5.5</v>
      </c>
      <c r="F539" s="60">
        <v>4.9000000000000004</v>
      </c>
    </row>
    <row r="540" spans="1:8">
      <c r="A540" s="61">
        <v>44682</v>
      </c>
      <c r="B540" s="60">
        <v>416.9</v>
      </c>
      <c r="C540" s="60" t="s">
        <v>82</v>
      </c>
      <c r="D540" s="60">
        <v>14.3</v>
      </c>
      <c r="E540" s="60">
        <v>5.9</v>
      </c>
      <c r="F540" s="60">
        <v>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FE1C-1CAD-47FC-9280-3C4542EF8C42}">
  <dimension ref="D1:V28"/>
  <sheetViews>
    <sheetView topLeftCell="A7" zoomScale="85" zoomScaleNormal="85" workbookViewId="0">
      <selection activeCell="G16" sqref="G16"/>
    </sheetView>
  </sheetViews>
  <sheetFormatPr defaultRowHeight="14.5"/>
  <cols>
    <col min="6" max="6" width="15.1796875" bestFit="1" customWidth="1"/>
    <col min="8" max="8" width="8.54296875" customWidth="1"/>
    <col min="11" max="11" width="13.1796875" bestFit="1" customWidth="1"/>
    <col min="12" max="12" width="82.453125" bestFit="1" customWidth="1"/>
    <col min="13" max="13" width="9" bestFit="1" customWidth="1"/>
    <col min="14" max="14" width="13.1796875" bestFit="1" customWidth="1"/>
    <col min="16" max="17" width="10.81640625" customWidth="1"/>
    <col min="18" max="18" width="12.1796875" customWidth="1"/>
    <col min="19" max="19" width="11" customWidth="1"/>
    <col min="20" max="20" width="9.26953125" customWidth="1"/>
    <col min="21" max="21" width="8.7265625" customWidth="1"/>
    <col min="22" max="22" width="10.1796875" customWidth="1"/>
  </cols>
  <sheetData>
    <row r="1" spans="4:22" ht="15" thickBot="1"/>
    <row r="2" spans="4:22" ht="51.65" customHeight="1" thickBot="1">
      <c r="D2" s="3"/>
      <c r="E2" s="4" t="s">
        <v>0</v>
      </c>
      <c r="F2" s="5" t="s">
        <v>1</v>
      </c>
      <c r="K2" t="s">
        <v>66</v>
      </c>
    </row>
    <row r="3" spans="4:22">
      <c r="D3" s="66" t="s">
        <v>2</v>
      </c>
      <c r="E3" s="6" t="s">
        <v>3</v>
      </c>
      <c r="F3" s="7">
        <v>215.76666666666662</v>
      </c>
    </row>
    <row r="4" spans="4:22" ht="21">
      <c r="D4" s="67"/>
      <c r="E4" s="6" t="s">
        <v>4</v>
      </c>
      <c r="F4" s="7">
        <v>226.47499999999999</v>
      </c>
      <c r="K4" s="71" t="s">
        <v>38</v>
      </c>
      <c r="L4" s="71"/>
      <c r="M4" s="71"/>
      <c r="N4" s="71"/>
      <c r="O4" s="71"/>
      <c r="P4" s="71"/>
      <c r="Q4" s="71"/>
      <c r="R4" s="71"/>
      <c r="S4" s="71"/>
      <c r="T4" s="71"/>
      <c r="U4" s="71"/>
      <c r="V4" s="71"/>
    </row>
    <row r="5" spans="4:22" ht="18.5">
      <c r="D5" s="67"/>
      <c r="E5" s="6" t="s">
        <v>5</v>
      </c>
      <c r="F5" s="7">
        <v>237.3416666666667</v>
      </c>
      <c r="K5" s="27" t="s">
        <v>39</v>
      </c>
      <c r="L5" s="27" t="s">
        <v>40</v>
      </c>
      <c r="M5" s="28" t="s">
        <v>41</v>
      </c>
      <c r="N5" s="28" t="s">
        <v>42</v>
      </c>
      <c r="O5" s="29">
        <v>43555</v>
      </c>
      <c r="P5" s="29">
        <v>43921</v>
      </c>
      <c r="Q5" s="29">
        <v>44286</v>
      </c>
      <c r="R5" s="29">
        <v>44651</v>
      </c>
      <c r="S5" s="29">
        <v>45016</v>
      </c>
      <c r="T5" s="29">
        <v>45382</v>
      </c>
      <c r="U5" s="29">
        <v>45747</v>
      </c>
      <c r="V5" s="29">
        <v>46112</v>
      </c>
    </row>
    <row r="6" spans="4:22" ht="18.5">
      <c r="D6" s="67"/>
      <c r="E6" s="6" t="s">
        <v>6</v>
      </c>
      <c r="F6" s="7">
        <v>244.67499999999998</v>
      </c>
      <c r="K6" s="30" t="s">
        <v>43</v>
      </c>
      <c r="L6" s="30" t="s">
        <v>44</v>
      </c>
      <c r="M6" s="31" t="s">
        <v>45</v>
      </c>
      <c r="N6" s="31" t="s">
        <v>46</v>
      </c>
      <c r="O6" s="32"/>
      <c r="P6" s="33">
        <v>2.5884636879724532E-2</v>
      </c>
      <c r="Q6" s="33">
        <v>1.2128336726209277E-2</v>
      </c>
      <c r="R6" s="33">
        <v>4.4741803886011677E-2</v>
      </c>
      <c r="S6" s="33">
        <v>6.0123604501375549E-2</v>
      </c>
      <c r="T6" s="33">
        <v>3.3146068923555649E-2</v>
      </c>
      <c r="U6" s="33">
        <v>1.6944069304936082E-2</v>
      </c>
      <c r="V6" s="33">
        <v>1.9104788826139529E-2</v>
      </c>
    </row>
    <row r="7" spans="4:22" ht="18.5">
      <c r="D7" s="67"/>
      <c r="E7" s="6" t="s">
        <v>7</v>
      </c>
      <c r="F7" s="7">
        <v>251.73333333333335</v>
      </c>
      <c r="K7" s="30" t="s">
        <v>47</v>
      </c>
      <c r="L7" s="30" t="s">
        <v>48</v>
      </c>
      <c r="M7" s="31" t="s">
        <v>49</v>
      </c>
      <c r="N7" s="31" t="s">
        <v>50</v>
      </c>
      <c r="O7" s="32"/>
      <c r="P7" s="33">
        <v>3.1347962382445083E-2</v>
      </c>
      <c r="Q7" s="33">
        <v>1.7561634582911045E-2</v>
      </c>
      <c r="R7" s="33">
        <v>7.0141415993393075E-2</v>
      </c>
      <c r="S7" s="33">
        <v>4.778161591863439E-2</v>
      </c>
      <c r="T7" s="33">
        <v>2.821766865494757E-2</v>
      </c>
      <c r="U7" s="33">
        <v>2.728625536453988E-2</v>
      </c>
      <c r="V7" s="33">
        <v>3.0105597433511821E-2</v>
      </c>
    </row>
    <row r="8" spans="4:22" ht="18.5">
      <c r="D8" s="67"/>
      <c r="E8" s="6" t="s">
        <v>8</v>
      </c>
      <c r="F8" s="7">
        <v>256.66666666666669</v>
      </c>
      <c r="K8" s="30" t="s">
        <v>47</v>
      </c>
      <c r="L8" s="30" t="s">
        <v>51</v>
      </c>
      <c r="M8" s="31" t="s">
        <v>49</v>
      </c>
      <c r="N8" s="31" t="s">
        <v>52</v>
      </c>
      <c r="O8" s="32"/>
      <c r="P8" s="33">
        <v>4.345243986934566E-2</v>
      </c>
      <c r="Q8" s="33">
        <v>-2.760387023335209E-2</v>
      </c>
      <c r="R8" s="33">
        <v>7.2582765458541365E-2</v>
      </c>
      <c r="S8" s="33">
        <v>4.1857609001844542E-2</v>
      </c>
      <c r="T8" s="33">
        <v>2.821766865494757E-2</v>
      </c>
      <c r="U8" s="33">
        <v>2.7286255364540546E-2</v>
      </c>
      <c r="V8" s="33">
        <v>3.0105597433512044E-2</v>
      </c>
    </row>
    <row r="9" spans="4:22" ht="18.5">
      <c r="D9" s="67"/>
      <c r="E9" s="6" t="s">
        <v>9</v>
      </c>
      <c r="F9" s="7">
        <v>259.43333333333334</v>
      </c>
      <c r="K9" s="30" t="s">
        <v>47</v>
      </c>
      <c r="L9" s="30" t="s">
        <v>53</v>
      </c>
      <c r="M9" s="31" t="s">
        <v>54</v>
      </c>
      <c r="N9" s="31" t="s">
        <v>55</v>
      </c>
      <c r="O9" s="32"/>
      <c r="P9" s="33">
        <v>3.8023952095808555E-2</v>
      </c>
      <c r="Q9" s="33">
        <v>6.3455436977211122E-3</v>
      </c>
      <c r="R9" s="33">
        <v>1.7913442247062372E-2</v>
      </c>
      <c r="S9" s="33">
        <v>2.7099276393140803E-2</v>
      </c>
      <c r="T9" s="33">
        <v>2.8217668654947126E-2</v>
      </c>
      <c r="U9" s="33">
        <v>2.7286255364540324E-2</v>
      </c>
      <c r="V9" s="33">
        <v>3.0105597433511821E-2</v>
      </c>
    </row>
    <row r="10" spans="4:22" ht="18.5">
      <c r="D10" s="67"/>
      <c r="E10" s="6" t="s">
        <v>10</v>
      </c>
      <c r="F10" s="7">
        <v>264.99166666666673</v>
      </c>
      <c r="K10" s="30" t="s">
        <v>47</v>
      </c>
      <c r="L10" s="30" t="s">
        <v>56</v>
      </c>
      <c r="M10" s="31" t="s">
        <v>57</v>
      </c>
      <c r="N10" s="31" t="s">
        <v>58</v>
      </c>
      <c r="O10" s="32"/>
      <c r="P10" s="33">
        <v>2.2187752899919033E-2</v>
      </c>
      <c r="Q10" s="33">
        <v>1.8011479844296296E-2</v>
      </c>
      <c r="R10" s="33">
        <v>2.8062216461438583E-2</v>
      </c>
      <c r="S10" s="33">
        <v>4.040320612366699E-2</v>
      </c>
      <c r="T10" s="33">
        <v>2.8217668654947126E-2</v>
      </c>
      <c r="U10" s="33">
        <v>2.7286255364540324E-2</v>
      </c>
      <c r="V10" s="33">
        <v>3.0105597433511821E-2</v>
      </c>
    </row>
    <row r="11" spans="4:22" ht="18.5">
      <c r="D11" s="67"/>
      <c r="E11" s="6" t="s">
        <v>11</v>
      </c>
      <c r="F11" s="7">
        <v>274.90833333333336</v>
      </c>
      <c r="K11" s="30" t="s">
        <v>59</v>
      </c>
      <c r="L11" s="30" t="s">
        <v>60</v>
      </c>
      <c r="M11" s="31" t="s">
        <v>54</v>
      </c>
      <c r="N11" s="31" t="s">
        <v>61</v>
      </c>
      <c r="O11" s="32"/>
      <c r="P11" s="33">
        <v>2.9609799626835187E-2</v>
      </c>
      <c r="Q11" s="33">
        <v>5.9092341632527301E-3</v>
      </c>
      <c r="R11" s="33">
        <v>6.4306414976110116E-2</v>
      </c>
      <c r="S11" s="33">
        <v>3.463024272423576E-2</v>
      </c>
      <c r="T11" s="33">
        <v>7.199999999999207E-3</v>
      </c>
      <c r="U11" s="33">
        <v>7.199999999998985E-3</v>
      </c>
      <c r="V11" s="33">
        <v>7.199999999999207E-3</v>
      </c>
    </row>
    <row r="12" spans="4:22" ht="18.5">
      <c r="D12" s="67"/>
      <c r="E12" s="6" t="s">
        <v>12</v>
      </c>
      <c r="F12" s="7">
        <v>283.30833333333334</v>
      </c>
      <c r="K12" s="30" t="s">
        <v>59</v>
      </c>
      <c r="L12" s="30" t="s">
        <v>62</v>
      </c>
      <c r="M12" s="31" t="s">
        <v>54</v>
      </c>
      <c r="N12" s="31" t="s">
        <v>63</v>
      </c>
      <c r="O12" s="32"/>
      <c r="P12" s="33">
        <v>-3.9007092198581561E-2</v>
      </c>
      <c r="Q12" s="33">
        <v>1.5498154981549828E-2</v>
      </c>
      <c r="R12" s="33">
        <v>0.55559593023255816</v>
      </c>
      <c r="S12" s="33">
        <v>0.27437009000175827</v>
      </c>
      <c r="T12" s="33">
        <v>4.0200000000000902E-2</v>
      </c>
      <c r="U12" s="33">
        <v>4.0200000000000458E-2</v>
      </c>
      <c r="V12" s="33">
        <v>4.020000000000068E-2</v>
      </c>
    </row>
    <row r="13" spans="4:22" ht="18.5">
      <c r="D13" s="67"/>
      <c r="E13" s="6" t="s">
        <v>13</v>
      </c>
      <c r="F13" s="7">
        <v>290.64166666666665</v>
      </c>
      <c r="K13" s="30" t="s">
        <v>59</v>
      </c>
      <c r="L13" s="30" t="s">
        <v>64</v>
      </c>
      <c r="M13" s="31" t="s">
        <v>54</v>
      </c>
      <c r="N13" s="31" t="s">
        <v>65</v>
      </c>
      <c r="O13" s="32"/>
      <c r="P13" s="33">
        <v>4.1972717733473885E-3</v>
      </c>
      <c r="Q13" s="33">
        <v>8.3594566353186739E-3</v>
      </c>
      <c r="R13" s="36">
        <v>0.15234209401503729</v>
      </c>
      <c r="S13" s="36">
        <v>5.6434883551847115E-2</v>
      </c>
      <c r="T13" s="36">
        <v>4.3199999999999239E-2</v>
      </c>
      <c r="U13" s="36">
        <v>4.3199999999999683E-2</v>
      </c>
      <c r="V13" s="36">
        <v>4.3199999999999239E-2</v>
      </c>
    </row>
    <row r="14" spans="4:22" ht="19" thickBot="1">
      <c r="D14" s="68"/>
      <c r="E14" s="8" t="s">
        <v>14</v>
      </c>
      <c r="F14" s="9">
        <v>294.16666666666669</v>
      </c>
      <c r="G14">
        <f t="shared" ref="G14:G19" si="0">F14/$F$12</f>
        <v>1.0383269111980469</v>
      </c>
      <c r="K14" s="34"/>
      <c r="L14" s="34"/>
      <c r="M14" s="35"/>
      <c r="N14" s="35"/>
      <c r="O14" s="35"/>
      <c r="P14" s="35"/>
      <c r="Q14" s="35"/>
      <c r="R14" s="37">
        <f>AVERAGE(R13,R12,R11,R9)</f>
        <v>0.19753947036769198</v>
      </c>
      <c r="S14" s="37">
        <f t="shared" ref="S14:V14" si="1">AVERAGE(S13,S12,S11,S9)</f>
        <v>9.8133623167745487E-2</v>
      </c>
      <c r="T14" s="37">
        <f t="shared" si="1"/>
        <v>2.9704417163736618E-2</v>
      </c>
      <c r="U14" s="37">
        <f t="shared" si="1"/>
        <v>2.9471563841134862E-2</v>
      </c>
      <c r="V14" s="37">
        <f t="shared" si="1"/>
        <v>3.0176399358377737E-2</v>
      </c>
    </row>
    <row r="15" spans="4:22">
      <c r="D15" s="69" t="s">
        <v>15</v>
      </c>
      <c r="E15" s="10" t="s">
        <v>16</v>
      </c>
      <c r="F15" s="11">
        <v>306.81337469135912</v>
      </c>
      <c r="G15">
        <f t="shared" si="0"/>
        <v>1.0829662900539192</v>
      </c>
      <c r="H15" s="39">
        <f>G15/G14</f>
        <v>1.0429916420102858</v>
      </c>
    </row>
    <row r="16" spans="4:22">
      <c r="D16" s="70"/>
      <c r="E16" s="12" t="s">
        <v>17</v>
      </c>
      <c r="F16" s="13">
        <v>320.61997596082347</v>
      </c>
      <c r="G16">
        <f t="shared" si="0"/>
        <v>1.1316997710179961</v>
      </c>
      <c r="H16" s="39">
        <f>G16/G15</f>
        <v>1.0449999980716396</v>
      </c>
    </row>
    <row r="17" spans="4:8">
      <c r="D17" s="70"/>
      <c r="E17" s="12" t="s">
        <v>18</v>
      </c>
      <c r="F17" s="13">
        <v>327.03237548004</v>
      </c>
      <c r="G17">
        <f t="shared" si="0"/>
        <v>1.1543337664383564</v>
      </c>
      <c r="H17">
        <f t="shared" ref="H17:H21" si="2">G17/G16</f>
        <v>1.0200000000000002</v>
      </c>
    </row>
    <row r="18" spans="4:8">
      <c r="D18" s="70"/>
      <c r="E18" s="12" t="s">
        <v>19</v>
      </c>
      <c r="F18" s="13">
        <v>333.57302298964072</v>
      </c>
      <c r="G18">
        <f t="shared" si="0"/>
        <v>1.1774204417671232</v>
      </c>
      <c r="H18">
        <f t="shared" si="2"/>
        <v>1.0199999999999998</v>
      </c>
    </row>
    <row r="19" spans="4:8">
      <c r="D19" s="70"/>
      <c r="E19" s="12" t="s">
        <v>20</v>
      </c>
      <c r="F19" s="13">
        <v>340.24448344943369</v>
      </c>
      <c r="G19">
        <f t="shared" si="0"/>
        <v>1.2009688506024661</v>
      </c>
      <c r="H19">
        <f>G19/G18</f>
        <v>1.0200000000000002</v>
      </c>
    </row>
    <row r="20" spans="4:8">
      <c r="D20" s="70"/>
      <c r="E20" s="12" t="s">
        <v>21</v>
      </c>
      <c r="F20" s="13">
        <v>347.04937311842224</v>
      </c>
      <c r="G20">
        <f t="shared" ref="G20:G21" si="3">F20/$F$12</f>
        <v>1.224988227614515</v>
      </c>
      <c r="H20">
        <f t="shared" si="2"/>
        <v>1.0199999999999996</v>
      </c>
    </row>
    <row r="21" spans="4:8">
      <c r="D21" s="70"/>
      <c r="E21" s="12" t="s">
        <v>22</v>
      </c>
      <c r="F21" s="13">
        <v>353.99036058079076</v>
      </c>
      <c r="G21">
        <f t="shared" si="3"/>
        <v>1.2494879921668056</v>
      </c>
      <c r="H21">
        <f t="shared" si="2"/>
        <v>1.0200000000000002</v>
      </c>
    </row>
    <row r="22" spans="4:8">
      <c r="D22" s="70"/>
      <c r="E22" s="12" t="s">
        <v>23</v>
      </c>
      <c r="F22" s="13">
        <v>361.07016779240649</v>
      </c>
    </row>
    <row r="23" spans="4:8">
      <c r="D23" s="70"/>
      <c r="E23" s="12" t="s">
        <v>24</v>
      </c>
      <c r="F23" s="13">
        <v>368.29157114825466</v>
      </c>
    </row>
    <row r="24" spans="4:8">
      <c r="D24" s="70"/>
      <c r="E24" s="12" t="s">
        <v>25</v>
      </c>
      <c r="F24" s="13">
        <v>375.65740257121973</v>
      </c>
    </row>
    <row r="25" spans="4:8">
      <c r="D25" s="70"/>
      <c r="E25" s="12" t="s">
        <v>26</v>
      </c>
      <c r="F25" s="13">
        <v>383.17055062264416</v>
      </c>
    </row>
    <row r="26" spans="4:8">
      <c r="D26" s="70"/>
      <c r="E26" s="12" t="s">
        <v>27</v>
      </c>
      <c r="F26" s="13">
        <v>390.83396163509707</v>
      </c>
    </row>
    <row r="27" spans="4:8" ht="15" thickBot="1">
      <c r="D27" s="70"/>
      <c r="E27" s="14" t="s">
        <v>28</v>
      </c>
      <c r="F27" s="15">
        <v>398.65064086779898</v>
      </c>
    </row>
    <row r="28" spans="4:8" ht="15" thickBot="1">
      <c r="D28" s="70"/>
      <c r="E28" s="14" t="s">
        <v>29</v>
      </c>
      <c r="F28" s="15">
        <v>406.62365368515503</v>
      </c>
    </row>
  </sheetData>
  <mergeCells count="3">
    <mergeCell ref="D3:D14"/>
    <mergeCell ref="D15:D28"/>
    <mergeCell ref="K4:V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86126-CAB1-42A1-9A98-FB9C41418E3E}">
  <dimension ref="B15:B16"/>
  <sheetViews>
    <sheetView workbookViewId="0">
      <selection activeCell="K7" sqref="K7"/>
    </sheetView>
  </sheetViews>
  <sheetFormatPr defaultRowHeight="14.5"/>
  <sheetData>
    <row r="15" spans="2:2">
      <c r="B15">
        <v>0.53603335993430112</v>
      </c>
    </row>
    <row r="16" spans="2:2">
      <c r="B16">
        <v>0.10498480416422579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Summary</vt:lpstr>
      <vt:lpstr>Steel index</vt:lpstr>
      <vt:lpstr>Concrete index</vt:lpstr>
      <vt:lpstr>Reference rates</vt:lpstr>
      <vt:lpstr>% Split of commoditities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Belton, Fraser</dc:creator>
  <cp:lastModifiedBy>Belton, Fraser</cp:lastModifiedBy>
  <dcterms:created xsi:type="dcterms:W3CDTF">2022-04-26T08:57:40Z</dcterms:created>
  <dcterms:modified xsi:type="dcterms:W3CDTF">2022-06-15T11:48:22Z</dcterms:modified>
</cp:coreProperties>
</file>