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hidePivotFieldList="1" defaultThemeVersion="166925"/>
  <xr:revisionPtr revIDLastSave="0" documentId="13_ncr:1_{CB8014B0-0680-4297-82DB-B16FC7BE8938}" xr6:coauthVersionLast="46" xr6:coauthVersionMax="46" xr10:uidLastSave="{00000000-0000-0000-0000-000000000000}"/>
  <bookViews>
    <workbookView xWindow="-120" yWindow="-16320" windowWidth="29040" windowHeight="15840" xr2:uid="{9541CE46-AB32-4248-A7B4-CC3BFD7DB5E0}"/>
  </bookViews>
  <sheets>
    <sheet name="Introduction" sheetId="9" r:id="rId1"/>
    <sheet name="Fig 1.1 Full apps accredited" sheetId="20" r:id="rId2"/>
    <sheet name="Fig 1.2 total applications" sheetId="2" r:id="rId3"/>
    <sheet name="Fig 1.3 approved capacity" sheetId="19" r:id="rId4"/>
    <sheet name="Fig 1.4, Tab 1.1 accred by tech" sheetId="4" r:id="rId5"/>
    <sheet name="Fig 1.5 Accred capacity by tech" sheetId="5" r:id="rId6"/>
    <sheet name="Fig 1.6 heat uses" sheetId="13" r:id="rId7"/>
    <sheet name="Fig 1.7 UK SIC of installations" sheetId="14" r:id="rId8"/>
    <sheet name="Fig 1.8 &amp; 1.9 Geo Distribution" sheetId="6" r:id="rId9"/>
    <sheet name="Fig 2.1 heat gen., payments" sheetId="15" r:id="rId10"/>
    <sheet name="Fig 2.2 gas injected, payments" sheetId="16" r:id="rId11"/>
    <sheet name="Table 2.1 payments by tech type" sheetId="17" r:id="rId12"/>
    <sheet name="Table 3.1 Audits" sheetId="10" r:id="rId13"/>
    <sheet name="Table 3.2 non-compliance reason" sheetId="18" r:id="rId14"/>
    <sheet name="Table 3.3 compliance cases" sheetId="11" r:id="rId15"/>
    <sheet name="Table 4.1 delivery performance" sheetId="12" r:id="rId16"/>
    <sheet name="Addendum - replaced systems" sheetId="22"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19" l="1"/>
  <c r="G37" i="19"/>
  <c r="G38" i="19"/>
  <c r="G39" i="19"/>
  <c r="G40" i="19"/>
  <c r="G41" i="19"/>
  <c r="G42" i="19"/>
  <c r="G43" i="19"/>
  <c r="G44" i="19"/>
  <c r="G35" i="19"/>
  <c r="G48" i="5"/>
  <c r="C48" i="5"/>
  <c r="E48" i="5"/>
  <c r="S48" i="5" l="1"/>
  <c r="F48" i="5" s="1"/>
  <c r="Q48" i="5"/>
  <c r="O48" i="5"/>
  <c r="M48" i="5"/>
  <c r="I48" i="5"/>
  <c r="K48" i="5"/>
  <c r="C45" i="19" l="1"/>
  <c r="D45" i="19"/>
  <c r="E45" i="19"/>
  <c r="F40" i="19" l="1"/>
  <c r="F44" i="2"/>
  <c r="D41" i="4" l="1"/>
  <c r="C41" i="4"/>
  <c r="F44" i="19"/>
  <c r="F43" i="19"/>
  <c r="F42" i="19"/>
  <c r="F41" i="19"/>
  <c r="F39" i="19"/>
  <c r="F38" i="19"/>
  <c r="F37" i="19"/>
  <c r="F36" i="19"/>
  <c r="F35" i="19"/>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D37" i="13"/>
  <c r="D36" i="13"/>
  <c r="D35" i="13"/>
  <c r="D34" i="13"/>
  <c r="D33" i="13"/>
  <c r="D32" i="13"/>
  <c r="D31" i="13"/>
  <c r="E41" i="4" l="1"/>
  <c r="E33" i="4"/>
  <c r="E35" i="4"/>
  <c r="E40" i="4"/>
  <c r="E32" i="4"/>
  <c r="E34" i="4"/>
  <c r="E39" i="4"/>
  <c r="E38" i="4"/>
  <c r="E37" i="4"/>
  <c r="E36" i="4"/>
  <c r="I31" i="6"/>
  <c r="C31" i="6"/>
  <c r="R48" i="5"/>
  <c r="P48" i="5"/>
  <c r="N48" i="5"/>
  <c r="L48" i="5"/>
  <c r="J48" i="5"/>
  <c r="H48" i="5"/>
  <c r="D48" i="5"/>
  <c r="R47" i="5"/>
  <c r="P47" i="5"/>
  <c r="N47" i="5"/>
  <c r="L47" i="5"/>
  <c r="J47" i="5"/>
  <c r="R46" i="5"/>
  <c r="P46" i="5"/>
  <c r="N46" i="5"/>
  <c r="L46" i="5"/>
  <c r="J46" i="5"/>
  <c r="R45" i="5"/>
  <c r="P45" i="5"/>
  <c r="N45" i="5"/>
  <c r="L45" i="5"/>
  <c r="J45" i="5"/>
  <c r="R44" i="5"/>
  <c r="P44" i="5"/>
  <c r="N44" i="5"/>
  <c r="L44" i="5"/>
  <c r="J44" i="5"/>
  <c r="R43" i="5"/>
  <c r="P43" i="5"/>
  <c r="N43" i="5"/>
  <c r="L43" i="5"/>
  <c r="J43" i="5"/>
  <c r="R42" i="5"/>
  <c r="P42" i="5"/>
  <c r="N42" i="5"/>
  <c r="L42" i="5"/>
  <c r="J42" i="5"/>
  <c r="R41" i="5"/>
  <c r="P41" i="5"/>
  <c r="N41" i="5"/>
  <c r="L41" i="5"/>
  <c r="J41" i="5"/>
  <c r="R40" i="5"/>
  <c r="P40" i="5"/>
  <c r="N40" i="5"/>
  <c r="L40" i="5"/>
  <c r="J40" i="5"/>
  <c r="R39" i="5"/>
  <c r="P39" i="5"/>
  <c r="N39" i="5"/>
  <c r="L39" i="5"/>
  <c r="J39" i="5"/>
  <c r="R38" i="5"/>
  <c r="P38" i="5"/>
  <c r="N38" i="5"/>
  <c r="L38" i="5"/>
  <c r="J38" i="5"/>
  <c r="E44" i="2" l="1"/>
</calcChain>
</file>

<file path=xl/sharedStrings.xml><?xml version="1.0" encoding="utf-8"?>
<sst xmlns="http://schemas.openxmlformats.org/spreadsheetml/2006/main" count="470" uniqueCount="360">
  <si>
    <t>Grand Total</t>
  </si>
  <si>
    <t>Month</t>
  </si>
  <si>
    <t>2019-20</t>
  </si>
  <si>
    <t>2020-21</t>
  </si>
  <si>
    <t>Apr</t>
  </si>
  <si>
    <t>May</t>
  </si>
  <si>
    <t>Jun</t>
  </si>
  <si>
    <t>Jul</t>
  </si>
  <si>
    <t>Aug</t>
  </si>
  <si>
    <t>Sep</t>
  </si>
  <si>
    <t>Oct</t>
  </si>
  <si>
    <t>Nov</t>
  </si>
  <si>
    <t>Dec</t>
  </si>
  <si>
    <t>Jan</t>
  </si>
  <si>
    <t>Feb</t>
  </si>
  <si>
    <t>Mar</t>
  </si>
  <si>
    <t>TOTAL</t>
  </si>
  <si>
    <t>Solid Biomass Boiler</t>
  </si>
  <si>
    <t>Ground Source Heat Pump (GSHP)</t>
  </si>
  <si>
    <t>Biogas</t>
  </si>
  <si>
    <t>Air Source Heat Pump (ASHP)</t>
  </si>
  <si>
    <t>Solar Thermal</t>
  </si>
  <si>
    <t>Water Source Heat Pump (WSHP)</t>
  </si>
  <si>
    <t>Solid Biomass CHP</t>
  </si>
  <si>
    <t>Waste</t>
  </si>
  <si>
    <t>Year</t>
  </si>
  <si>
    <t>2011-12</t>
  </si>
  <si>
    <t>2012-13</t>
  </si>
  <si>
    <t>2013-14</t>
  </si>
  <si>
    <t>2014-15</t>
  </si>
  <si>
    <t>2015-16</t>
  </si>
  <si>
    <t>2016-17</t>
  </si>
  <si>
    <t>2017-18</t>
  </si>
  <si>
    <t>2018-19</t>
  </si>
  <si>
    <t>Water Source Heat Pump</t>
  </si>
  <si>
    <t>Ground Source Heat Pump</t>
  </si>
  <si>
    <t>Air Source Heat Pump</t>
  </si>
  <si>
    <t>England</t>
  </si>
  <si>
    <t>Scotland</t>
  </si>
  <si>
    <t>Wales</t>
  </si>
  <si>
    <t>Capacity (kWth)</t>
  </si>
  <si>
    <t>Technology Type</t>
  </si>
  <si>
    <t>Total</t>
  </si>
  <si>
    <t>Grand total</t>
  </si>
  <si>
    <t>Audit Type</t>
  </si>
  <si>
    <t>Site Visits Conducted</t>
  </si>
  <si>
    <t xml:space="preserve">Closed Audits </t>
  </si>
  <si>
    <t>Open Audits</t>
  </si>
  <si>
    <t>Statistical</t>
  </si>
  <si>
    <t>Targeted</t>
  </si>
  <si>
    <t>Table 3.1: Number of Non-Domestic RHI Audits 2020-21</t>
  </si>
  <si>
    <t>Referral Source</t>
  </si>
  <si>
    <t>Cases closed since April</t>
  </si>
  <si>
    <t>Non-Compliant: Material</t>
  </si>
  <si>
    <t>Non-Compliant: Non-Material</t>
  </si>
  <si>
    <t>Value of public funds protected or recoverable</t>
  </si>
  <si>
    <t>Audit</t>
  </si>
  <si>
    <t>Operational</t>
  </si>
  <si>
    <t>Counter fraud/ External investigation</t>
  </si>
  <si>
    <t>No. of application decisions</t>
  </si>
  <si>
    <t>Application decisions within 6 months</t>
  </si>
  <si>
    <t>TG application decisions within 6 months</t>
  </si>
  <si>
    <t>No. of payments made</t>
  </si>
  <si>
    <t>Payments made within 40 WD</t>
  </si>
  <si>
    <t>Emails received</t>
  </si>
  <si>
    <t>Emails responded to within 10 WD</t>
  </si>
  <si>
    <t>Calls received</t>
  </si>
  <si>
    <t>Abandoned call rate</t>
  </si>
  <si>
    <t>Version Control</t>
  </si>
  <si>
    <t>Date Published</t>
  </si>
  <si>
    <t>Changes</t>
  </si>
  <si>
    <t>v1.0</t>
  </si>
  <si>
    <t>Published alongside the NDRHI annual report</t>
  </si>
  <si>
    <t>Figure 1.1 Accredited full applications 2020-21</t>
  </si>
  <si>
    <t>Figure 1.2 Number of applications received, by month</t>
  </si>
  <si>
    <t>Technology type</t>
  </si>
  <si>
    <t>Figure 1.5 Accredited capacity by technology and scheme year</t>
  </si>
  <si>
    <t>Capacity - Annual total (MW)</t>
  </si>
  <si>
    <t>Country</t>
  </si>
  <si>
    <t>Table 4.1: Ofgem NDRHI Delivery Performance</t>
  </si>
  <si>
    <t>This workbook provides access to the figures used to produce the charts and tables in the NDRHI 2020-21 Annual Report.</t>
  </si>
  <si>
    <t>Non-Domestic Renewable Heat Incentive 2020-21 Annual Report</t>
  </si>
  <si>
    <t>Data Appendix</t>
  </si>
  <si>
    <t>Figure 1.4 &amp; Table 1.1 Accredited installations by technology type</t>
  </si>
  <si>
    <t>Table of Contents</t>
  </si>
  <si>
    <t>Figure 1.8 Accredited installations and registered bio-methane producers by country</t>
  </si>
  <si>
    <t>Figure 1.9 Total approved capacity by country</t>
  </si>
  <si>
    <t>Table 3.3 Compliance Cases (2020-21)</t>
  </si>
  <si>
    <t>Eligible heat use</t>
  </si>
  <si>
    <t>Count</t>
  </si>
  <si>
    <t>Space and water heating</t>
  </si>
  <si>
    <t>Space heating only</t>
  </si>
  <si>
    <t>Process heating only</t>
  </si>
  <si>
    <t>Space, water and process heating</t>
  </si>
  <si>
    <t>Space and process heating</t>
  </si>
  <si>
    <t>Water heating only</t>
  </si>
  <si>
    <t>Water and process heating</t>
  </si>
  <si>
    <t>Code</t>
  </si>
  <si>
    <t>Industry sector</t>
  </si>
  <si>
    <t>Number of installations</t>
  </si>
  <si>
    <t>Capacity (MWth)</t>
  </si>
  <si>
    <t>55:</t>
  </si>
  <si>
    <t>Accommodation</t>
  </si>
  <si>
    <t>1:</t>
  </si>
  <si>
    <t>Crop and animal production, hunting and related service activities</t>
  </si>
  <si>
    <t>2:</t>
  </si>
  <si>
    <t>Forestry and logging</t>
  </si>
  <si>
    <t>85:</t>
  </si>
  <si>
    <t>Education</t>
  </si>
  <si>
    <t>16:</t>
  </si>
  <si>
    <t>Manufacture of wood and products of wood and cork, except furniture; manufacture of articles of straw and plaiting materials</t>
  </si>
  <si>
    <t>82:</t>
  </si>
  <si>
    <t>Office administrative, office support and other business support activities</t>
  </si>
  <si>
    <t>93:</t>
  </si>
  <si>
    <t>Sports activities and amusement and recreation activities</t>
  </si>
  <si>
    <t>47:</t>
  </si>
  <si>
    <t>Retail trade, except of motor vehicles and motorcycles</t>
  </si>
  <si>
    <t>87:</t>
  </si>
  <si>
    <t>Residential care activities</t>
  </si>
  <si>
    <t>38:</t>
  </si>
  <si>
    <t>Waste collection, treatment and disposal activities; materials recovery</t>
  </si>
  <si>
    <t>10:</t>
  </si>
  <si>
    <t>Manufacture of food products</t>
  </si>
  <si>
    <t>56:</t>
  </si>
  <si>
    <t>Food and beverage service activities</t>
  </si>
  <si>
    <t>32:</t>
  </si>
  <si>
    <t>Other manufacturing</t>
  </si>
  <si>
    <t>68:</t>
  </si>
  <si>
    <t>Real estate activities</t>
  </si>
  <si>
    <t>77:</t>
  </si>
  <si>
    <t>Rental and leasing activities</t>
  </si>
  <si>
    <t>33:</t>
  </si>
  <si>
    <t>Repair and installation of machinery and equipment</t>
  </si>
  <si>
    <t>35:</t>
  </si>
  <si>
    <t>Electricity, gas, steam and air conditioning supply</t>
  </si>
  <si>
    <t>86:</t>
  </si>
  <si>
    <t>Human health activities</t>
  </si>
  <si>
    <t>31:</t>
  </si>
  <si>
    <t>Manufacture of furniture</t>
  </si>
  <si>
    <t>91:</t>
  </si>
  <si>
    <t>Libraries, archives, museums and other cultural activities</t>
  </si>
  <si>
    <t>96:</t>
  </si>
  <si>
    <t>Other personal service activities</t>
  </si>
  <si>
    <t>46:</t>
  </si>
  <si>
    <t>Wholesale trade, except of motor vehicles and motorcycles</t>
  </si>
  <si>
    <t>43:</t>
  </si>
  <si>
    <t>Specialized construction activities</t>
  </si>
  <si>
    <t>90:</t>
  </si>
  <si>
    <t>Creative, arts and entertainment activities</t>
  </si>
  <si>
    <t>25:</t>
  </si>
  <si>
    <t>Manufacture of fabricated metal products, except machinery and equipment</t>
  </si>
  <si>
    <t>52:</t>
  </si>
  <si>
    <t>Warehousing and support activities for transportation</t>
  </si>
  <si>
    <t>81:</t>
  </si>
  <si>
    <t>Services to buildings and landscape activities</t>
  </si>
  <si>
    <t>94:</t>
  </si>
  <si>
    <t>Activities of membership organizations</t>
  </si>
  <si>
    <t>98:</t>
  </si>
  <si>
    <t>Undifferentiated goods- and services-producing activities of private households for own use</t>
  </si>
  <si>
    <t>45:</t>
  </si>
  <si>
    <t>Wholesale and retail trade and repair of motor vehicles and motorcycles</t>
  </si>
  <si>
    <t>70:</t>
  </si>
  <si>
    <t>Activities of head offices; management consultancy activities</t>
  </si>
  <si>
    <t>41:</t>
  </si>
  <si>
    <t>Construction of buildings</t>
  </si>
  <si>
    <t>78:</t>
  </si>
  <si>
    <t>Employment activities</t>
  </si>
  <si>
    <t>28:</t>
  </si>
  <si>
    <t>Manufacture of machinery and equipment n.e.c.</t>
  </si>
  <si>
    <t>84:</t>
  </si>
  <si>
    <t>Public administration and defence; compulsory social security</t>
  </si>
  <si>
    <t>11:</t>
  </si>
  <si>
    <t>Manufacture of beverages</t>
  </si>
  <si>
    <t>75:</t>
  </si>
  <si>
    <t>Veterinary activities</t>
  </si>
  <si>
    <t>74:</t>
  </si>
  <si>
    <t>Other professional, scientific and technical activities</t>
  </si>
  <si>
    <t>88:</t>
  </si>
  <si>
    <t>Social work activities without accommodation</t>
  </si>
  <si>
    <t>97:</t>
  </si>
  <si>
    <t>Activities of households as employers of domestic personnel</t>
  </si>
  <si>
    <t>3:</t>
  </si>
  <si>
    <t>Fishing and aquaculture</t>
  </si>
  <si>
    <t>8:</t>
  </si>
  <si>
    <t>Other mining and quarrying</t>
  </si>
  <si>
    <t>71:</t>
  </si>
  <si>
    <t>Architectural and engineering activities; technical testing and analysis</t>
  </si>
  <si>
    <t>42:</t>
  </si>
  <si>
    <t>Civil engineering</t>
  </si>
  <si>
    <t>49:</t>
  </si>
  <si>
    <t>Land transport and transport via pipelines</t>
  </si>
  <si>
    <t>13:</t>
  </si>
  <si>
    <t>Manufacture of textiles</t>
  </si>
  <si>
    <t>79:</t>
  </si>
  <si>
    <t>Travel agency, tour operator, reservation service and related activities</t>
  </si>
  <si>
    <t>23:</t>
  </si>
  <si>
    <t>Manufacture of other non-metallic mineral products</t>
  </si>
  <si>
    <t>30:</t>
  </si>
  <si>
    <t>Manufacture of other transport equipment</t>
  </si>
  <si>
    <t>29:</t>
  </si>
  <si>
    <t>Manufacture of motor vehicles, trailers and semi-trailers</t>
  </si>
  <si>
    <t>59:</t>
  </si>
  <si>
    <t>Motion picture, video and television programme production, sound recording and music publishing activities</t>
  </si>
  <si>
    <t>62:</t>
  </si>
  <si>
    <t>Computer programming, consultancy and related activities</t>
  </si>
  <si>
    <t>17:</t>
  </si>
  <si>
    <t>Manufacture of paper and paper products</t>
  </si>
  <si>
    <t>24:</t>
  </si>
  <si>
    <t>Manufacture of basic metals</t>
  </si>
  <si>
    <t>39:</t>
  </si>
  <si>
    <t>Remediation activities and other waste management services</t>
  </si>
  <si>
    <t>72:</t>
  </si>
  <si>
    <t>Scientific research and development</t>
  </si>
  <si>
    <t>22:</t>
  </si>
  <si>
    <t>Manufacture of rubber and plastics products</t>
  </si>
  <si>
    <t>27:</t>
  </si>
  <si>
    <t>Manufacture of electrical equipment</t>
  </si>
  <si>
    <t>64:</t>
  </si>
  <si>
    <t>Financial service activities, except insurance and pension funding</t>
  </si>
  <si>
    <t>18:</t>
  </si>
  <si>
    <t>Printing and reproduction of recorded media</t>
  </si>
  <si>
    <t>20:</t>
  </si>
  <si>
    <t>Manufacture of chemicals and chemical products</t>
  </si>
  <si>
    <t>69:</t>
  </si>
  <si>
    <t>Legal and accounting activities</t>
  </si>
  <si>
    <t>50:</t>
  </si>
  <si>
    <t>Water transport</t>
  </si>
  <si>
    <t>58:</t>
  </si>
  <si>
    <t>Publishing activities</t>
  </si>
  <si>
    <t>53:</t>
  </si>
  <si>
    <t>Postal and courier activities</t>
  </si>
  <si>
    <t>21:</t>
  </si>
  <si>
    <t>Manufacture of basic pharmaceutical products and pharmaceutical preparations</t>
  </si>
  <si>
    <t>61:</t>
  </si>
  <si>
    <t>Telecommunications</t>
  </si>
  <si>
    <t>73:</t>
  </si>
  <si>
    <t>Advertising and market research</t>
  </si>
  <si>
    <t>95:</t>
  </si>
  <si>
    <t>Repair of computers and personal and household goods</t>
  </si>
  <si>
    <t>99:</t>
  </si>
  <si>
    <t>Activities of extraterritorial organizations and bodies</t>
  </si>
  <si>
    <t>9:</t>
  </si>
  <si>
    <t>Mining support service activities</t>
  </si>
  <si>
    <t>36:</t>
  </si>
  <si>
    <t>Water collection, treatment and supply</t>
  </si>
  <si>
    <t>37:</t>
  </si>
  <si>
    <t>Sewerage</t>
  </si>
  <si>
    <t>51:</t>
  </si>
  <si>
    <t>Air transport</t>
  </si>
  <si>
    <t>60:</t>
  </si>
  <si>
    <t>Programming and broadcasting activities</t>
  </si>
  <si>
    <t>14:</t>
  </si>
  <si>
    <t>Manufacture of wearing apparel</t>
  </si>
  <si>
    <t>80:</t>
  </si>
  <si>
    <t>Security and investigation activities</t>
  </si>
  <si>
    <t>15:</t>
  </si>
  <si>
    <t>Manufacture of leather and related products</t>
  </si>
  <si>
    <t>19:</t>
  </si>
  <si>
    <t>Manufacture of coke and refined petroleum products</t>
  </si>
  <si>
    <t>26:</t>
  </si>
  <si>
    <t>Manufacture of computer, electronic and optical products</t>
  </si>
  <si>
    <t>63:</t>
  </si>
  <si>
    <t>Information service activities</t>
  </si>
  <si>
    <t>66:</t>
  </si>
  <si>
    <t>Activities auxiliary to financial service and insurance activities</t>
  </si>
  <si>
    <t>Number of approvals</t>
  </si>
  <si>
    <t>Capacity of approvals (kW)</t>
  </si>
  <si>
    <t>Annual approved capacity (MW)</t>
  </si>
  <si>
    <t>Cumulative capacity (MW)</t>
  </si>
  <si>
    <t>Year of payment</t>
  </si>
  <si>
    <t>Cumulative payments</t>
  </si>
  <si>
    <t>Heat Output kWhth</t>
  </si>
  <si>
    <t>Heat generated (GWhth)</t>
  </si>
  <si>
    <t>Heat Output kWhth Cumulative</t>
  </si>
  <si>
    <t>Payments made</t>
  </si>
  <si>
    <t>EHO kWhth</t>
  </si>
  <si>
    <t>Payments (£m)</t>
  </si>
  <si>
    <t>Payments
(% of total)</t>
  </si>
  <si>
    <t>Heat Generation (GWhth)</t>
  </si>
  <si>
    <t>-</t>
  </si>
  <si>
    <t>Biomethane</t>
  </si>
  <si>
    <t>Instances of non-compliance 2020-21</t>
  </si>
  <si>
    <t>% of all material non-compliances</t>
  </si>
  <si>
    <t>% of all non-compliances (both material and non-material)</t>
  </si>
  <si>
    <t>External pipework not declared</t>
  </si>
  <si>
    <t>Meter component installed incorrectly</t>
  </si>
  <si>
    <t>Heat losses are not properly accounted for</t>
  </si>
  <si>
    <t>Figure 1.3 NDRHI annual and cumulative approved capacity</t>
  </si>
  <si>
    <t>Figure 1.6 Eligible heat uses for accredited installations</t>
  </si>
  <si>
    <t>% of all installations</t>
  </si>
  <si>
    <t>Figure 1.7 UK SIC for accredited installations</t>
  </si>
  <si>
    <t>Figure 2.1 NDRHI heat generated and payments made</t>
  </si>
  <si>
    <t>Figure 2.2 NDRHI biomethane - volume of gas injected and payments made</t>
  </si>
  <si>
    <t>Table 2.1 NDRHI lifetime payments made, heat generated and gas injected - by technology type</t>
  </si>
  <si>
    <t>Reason for non-compliance</t>
  </si>
  <si>
    <t>Table 3.2: Top reasons for non-compliance 2020-21</t>
  </si>
  <si>
    <r>
      <t>Sustainability - no evidence of sustainable fuel</t>
    </r>
    <r>
      <rPr>
        <sz val="10"/>
        <color theme="1"/>
        <rFont val="Verdana"/>
        <family val="2"/>
      </rPr>
      <t>   </t>
    </r>
  </si>
  <si>
    <r>
      <t xml:space="preserve">Meter reading/Periodic data submission </t>
    </r>
    <r>
      <rPr>
        <sz val="10"/>
        <color theme="1"/>
        <rFont val="Verdana"/>
        <family val="2"/>
      </rPr>
      <t>  </t>
    </r>
    <r>
      <rPr>
        <sz val="10"/>
        <color rgb="FF000000"/>
        <rFont val="Verdana"/>
        <family val="2"/>
      </rPr>
      <t>errors</t>
    </r>
  </si>
  <si>
    <t xml:space="preserve">Figures 1.8 &amp; 1.9 Geographic distribution </t>
  </si>
  <si>
    <t>Table 3.1: Number of NDRHI Audits 2020-21</t>
  </si>
  <si>
    <t>Count of  Installations</t>
  </si>
  <si>
    <t>% of total  installations</t>
  </si>
  <si>
    <t>% of total capacity</t>
  </si>
  <si>
    <t>Capacity (MW)</t>
  </si>
  <si>
    <t>% of accredited capacity</t>
  </si>
  <si>
    <t>2020-21 accreditations</t>
  </si>
  <si>
    <t>Total accreditations</t>
  </si>
  <si>
    <t>% of total accreditations</t>
  </si>
  <si>
    <t>Figure 1.4 &amp; Table 1.1 Accredited installations by technology type since scheme launch</t>
  </si>
  <si>
    <t>Figure 1.7 UK Standard Industrial Classification (UK SIC) for accredited installations</t>
  </si>
  <si>
    <t>Link to UK SIC 2007 classification codes</t>
  </si>
  <si>
    <t>Number of accreditations granted</t>
  </si>
  <si>
    <t>Apr-2020</t>
  </si>
  <si>
    <t>May-2020</t>
  </si>
  <si>
    <t>Jun-2020</t>
  </si>
  <si>
    <t>Jul-2020</t>
  </si>
  <si>
    <t>Aug-2020</t>
  </si>
  <si>
    <t>Sep-2020</t>
  </si>
  <si>
    <t>Oct-2020</t>
  </si>
  <si>
    <t>Nov-2020</t>
  </si>
  <si>
    <t>Dec-2020</t>
  </si>
  <si>
    <t>Jan-2021</t>
  </si>
  <si>
    <t>Feb-2021</t>
  </si>
  <si>
    <t>Mar-2021</t>
  </si>
  <si>
    <t>Figure 1.1  Full applications accredited during 2020-21</t>
  </si>
  <si>
    <t>Chapter 1: Accreditations</t>
  </si>
  <si>
    <t>Chapter 2: Payments &amp; Heat Generation</t>
  </si>
  <si>
    <t>Chapter 3: Audit &amp; Assurance</t>
  </si>
  <si>
    <t>Chapter 4: Our Administration</t>
  </si>
  <si>
    <t>Note: A Tariff Guarantee (TG) allows applicants to the scheme to secure a tariff rate (a “guaranteed tariff” that will apply if the plant becomes accredited or registered) before their installation is commissioned and fully accredited.</t>
  </si>
  <si>
    <t>No. of Tariff Guarantee (TG) application decisions</t>
  </si>
  <si>
    <t>Average annual capacity (MW)</t>
  </si>
  <si>
    <t>NOTE: This data excludes biomethane installations as they do not generate heat, as well as four installations classified as 'N/A'</t>
  </si>
  <si>
    <r>
      <t>Volume of gas injected (m</t>
    </r>
    <r>
      <rPr>
        <b/>
        <vertAlign val="superscript"/>
        <sz val="10"/>
        <rFont val="Verdana"/>
        <family val="2"/>
      </rPr>
      <t>3</t>
    </r>
    <r>
      <rPr>
        <b/>
        <sz val="10"/>
        <rFont val="Verdana"/>
        <family val="2"/>
      </rPr>
      <t>)</t>
    </r>
  </si>
  <si>
    <r>
      <t>m</t>
    </r>
    <r>
      <rPr>
        <b/>
        <vertAlign val="superscript"/>
        <sz val="10"/>
        <rFont val="Verdana"/>
        <family val="2"/>
      </rPr>
      <t>3</t>
    </r>
    <r>
      <rPr>
        <b/>
        <sz val="10"/>
        <rFont val="Verdana"/>
        <family val="2"/>
      </rPr>
      <t xml:space="preserve"> of gas cumulative</t>
    </r>
  </si>
  <si>
    <t>Addendum - Heating Systems Replaced</t>
  </si>
  <si>
    <t>Figure 1/Table 1: System type replaced for all accredited installations on the NDRHI scheme</t>
  </si>
  <si>
    <t>System replaced</t>
  </si>
  <si>
    <t>2011/12</t>
  </si>
  <si>
    <t>2012/13</t>
  </si>
  <si>
    <t>2013/14</t>
  </si>
  <si>
    <t>2014/15</t>
  </si>
  <si>
    <t>2015/16</t>
  </si>
  <si>
    <t>2016/17</t>
  </si>
  <si>
    <t>2017/18</t>
  </si>
  <si>
    <t>2018/19</t>
  </si>
  <si>
    <t>2019/20</t>
  </si>
  <si>
    <t>2020/21</t>
  </si>
  <si>
    <t>None or not specified</t>
  </si>
  <si>
    <t>Oil</t>
  </si>
  <si>
    <t>Gas</t>
  </si>
  <si>
    <t>Complex</t>
  </si>
  <si>
    <t>Electric</t>
  </si>
  <si>
    <t>Biomass</t>
  </si>
  <si>
    <t>Coal</t>
  </si>
  <si>
    <t>Heat Pump</t>
  </si>
  <si>
    <t>v2.0</t>
  </si>
  <si>
    <t>Addendum - replaced systems</t>
  </si>
  <si>
    <t>Updated to include data on heating systems replaced</t>
  </si>
  <si>
    <t>Unable to identify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</si>
</sst>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00_);_(* \(#,##0.00\);_(* &quot;-&quot;??_);_(@_)"/>
    <numFmt numFmtId="165" formatCode="&quot;£&quot;#,##0.00_);[Red]\(&quot;£&quot;#,##0.00\)"/>
    <numFmt numFmtId="166" formatCode="0.0%"/>
    <numFmt numFmtId="167" formatCode="&quot;£&quot;#,##0.00"/>
    <numFmt numFmtId="168" formatCode="dd/mm/yy;@"/>
    <numFmt numFmtId="169" formatCode="_-* #,##0_-;\-* #,##0_-;_-* &quot;-&quot;??_-;_-@_-"/>
    <numFmt numFmtId="170" formatCode="#,##0.0"/>
    <numFmt numFmtId="171" formatCode="_(* #,##0.0_);_(* \(#,##0.0\);_(* &quot;-&quot;??_);_(@_)"/>
    <numFmt numFmtId="172" formatCode="_(* #,##0_);_(* \(#,##0\);_(* &quot;-&quot;??_);_(@_)"/>
    <numFmt numFmtId="173" formatCode="#,##0_ ;\-#,##0\ "/>
  </numFmts>
  <fonts count="32">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name val="Arial"/>
      <family val="2"/>
    </font>
    <font>
      <sz val="11"/>
      <color theme="1"/>
      <name val="Calibri"/>
      <family val="2"/>
      <scheme val="minor"/>
    </font>
    <font>
      <b/>
      <sz val="11"/>
      <color theme="1"/>
      <name val="Calibri"/>
      <family val="2"/>
      <scheme val="minor"/>
    </font>
    <font>
      <b/>
      <sz val="10"/>
      <color rgb="FF008554"/>
      <name val="Verdana"/>
      <family val="2"/>
    </font>
    <font>
      <b/>
      <sz val="10"/>
      <color theme="1"/>
      <name val="Verdana"/>
      <family val="2"/>
    </font>
    <font>
      <sz val="10"/>
      <color theme="1"/>
      <name val="Verdana"/>
      <family val="2"/>
    </font>
    <font>
      <sz val="11"/>
      <name val="CG Omega"/>
      <family val="2"/>
    </font>
    <font>
      <sz val="12"/>
      <color theme="1"/>
      <name val="Arial Narrow"/>
      <family val="2"/>
    </font>
    <font>
      <b/>
      <sz val="14"/>
      <color theme="1"/>
      <name val="Verdana"/>
      <family val="2"/>
    </font>
    <font>
      <b/>
      <sz val="12"/>
      <color theme="1"/>
      <name val="Verdana"/>
      <family val="2"/>
    </font>
    <font>
      <b/>
      <sz val="11"/>
      <color rgb="FFFF0000"/>
      <name val="Verdana"/>
      <family val="2"/>
    </font>
    <font>
      <sz val="11"/>
      <color theme="1"/>
      <name val="Verdana"/>
      <family val="2"/>
    </font>
    <font>
      <u/>
      <sz val="11"/>
      <color theme="10"/>
      <name val="Calibri"/>
      <family val="2"/>
      <scheme val="minor"/>
    </font>
    <font>
      <b/>
      <sz val="10"/>
      <name val="Verdana"/>
      <family val="2"/>
    </font>
    <font>
      <sz val="10"/>
      <name val="Verdana"/>
      <family val="2"/>
    </font>
    <font>
      <sz val="8"/>
      <color theme="1"/>
      <name val="Verdana"/>
      <family val="2"/>
    </font>
    <font>
      <sz val="10"/>
      <color rgb="FF000000"/>
      <name val="Verdana"/>
      <family val="2"/>
    </font>
    <font>
      <b/>
      <sz val="10"/>
      <color theme="0"/>
      <name val="Verdana"/>
      <family val="2"/>
    </font>
    <font>
      <sz val="10"/>
      <color theme="1"/>
      <name val="Calibri"/>
      <family val="2"/>
      <scheme val="minor"/>
    </font>
    <font>
      <b/>
      <sz val="10"/>
      <color rgb="FF000000"/>
      <name val="Verdana"/>
      <family val="2"/>
    </font>
    <font>
      <b/>
      <u/>
      <sz val="10"/>
      <color theme="1"/>
      <name val="Verdana"/>
      <family val="2"/>
    </font>
    <font>
      <u/>
      <sz val="10"/>
      <color theme="10"/>
      <name val="Verdana"/>
      <family val="2"/>
    </font>
    <font>
      <b/>
      <sz val="10"/>
      <color rgb="FFFF0000"/>
      <name val="Verdana"/>
      <family val="2"/>
    </font>
    <font>
      <b/>
      <sz val="12"/>
      <color rgb="FFFF0000"/>
      <name val="Verdana"/>
      <family val="2"/>
    </font>
    <font>
      <sz val="10"/>
      <color rgb="FFFF0000"/>
      <name val="Verdana"/>
      <family val="2"/>
    </font>
    <font>
      <b/>
      <vertAlign val="superscript"/>
      <sz val="10"/>
      <name val="Verdana"/>
      <family val="2"/>
    </font>
  </fonts>
  <fills count="15">
    <fill>
      <patternFill patternType="none"/>
    </fill>
    <fill>
      <patternFill patternType="gray125"/>
    </fill>
    <fill>
      <patternFill patternType="solid">
        <fgColor rgb="FF91AE3C"/>
        <bgColor indexed="64"/>
      </patternFill>
    </fill>
    <fill>
      <patternFill patternType="solid">
        <fgColor rgb="FFA0B100"/>
        <bgColor indexed="64"/>
      </patternFill>
    </fill>
    <fill>
      <patternFill patternType="solid">
        <fgColor theme="0"/>
        <bgColor indexed="64"/>
      </patternFill>
    </fill>
    <fill>
      <patternFill patternType="solid">
        <fgColor rgb="FF91AE3C"/>
        <bgColor theme="4" tint="0.79998168889431442"/>
      </patternFill>
    </fill>
    <fill>
      <patternFill patternType="solid">
        <fgColor rgb="FF079448"/>
        <bgColor indexed="64"/>
      </patternFill>
    </fill>
    <fill>
      <patternFill patternType="solid">
        <fgColor rgb="FF51C1B5"/>
        <bgColor indexed="64"/>
      </patternFill>
    </fill>
    <fill>
      <patternFill patternType="solid">
        <fgColor rgb="FF109DC1"/>
        <bgColor indexed="64"/>
      </patternFill>
    </fill>
    <fill>
      <patternFill patternType="solid">
        <fgColor rgb="FF2363AF"/>
        <bgColor indexed="64"/>
      </patternFill>
    </fill>
    <fill>
      <patternFill patternType="solid">
        <fgColor rgb="FFA1ABB2"/>
        <bgColor indexed="64"/>
      </patternFill>
    </fill>
    <fill>
      <patternFill patternType="solid">
        <fgColor rgb="FF45286F"/>
        <bgColor indexed="64"/>
      </patternFill>
    </fill>
    <fill>
      <patternFill patternType="solid">
        <fgColor rgb="FFCC3399"/>
        <bgColor indexed="64"/>
      </patternFill>
    </fill>
    <fill>
      <patternFill patternType="solid">
        <fgColor theme="0" tint="-0.14999847407452621"/>
        <bgColor indexed="64"/>
      </patternFill>
    </fill>
    <fill>
      <patternFill patternType="solid">
        <fgColor rgb="FFD9D9D9"/>
        <bgColor rgb="FF000000"/>
      </patternFill>
    </fill>
  </fills>
  <borders count="25">
    <border>
      <left/>
      <right/>
      <top/>
      <bottom/>
      <diagonal/>
    </border>
    <border>
      <left style="thin">
        <color auto="1"/>
      </left>
      <right style="thin">
        <color auto="1"/>
      </right>
      <top style="thin">
        <color auto="1"/>
      </top>
      <bottom style="thin">
        <color auto="1"/>
      </bottom>
      <diagonal/>
    </border>
    <border>
      <left/>
      <right style="thick">
        <color rgb="FF91AE3C"/>
      </right>
      <top style="thick">
        <color rgb="FF91AE3C"/>
      </top>
      <bottom/>
      <diagonal/>
    </border>
    <border>
      <left style="thick">
        <color rgb="FF91AE3C"/>
      </left>
      <right style="thick">
        <color rgb="FF91AE3C"/>
      </right>
      <top style="thick">
        <color rgb="FF91AE3C"/>
      </top>
      <bottom/>
      <diagonal/>
    </border>
    <border>
      <left style="thick">
        <color rgb="FF91AE3C"/>
      </left>
      <right style="thick">
        <color rgb="FF91AE3C"/>
      </right>
      <top/>
      <bottom/>
      <diagonal/>
    </border>
    <border>
      <left style="thin">
        <color rgb="FF91AE3C"/>
      </left>
      <right style="thin">
        <color rgb="FF91AE3C"/>
      </right>
      <top style="thin">
        <color rgb="FF91AE3C"/>
      </top>
      <bottom style="thin">
        <color rgb="FF91AE3C"/>
      </bottom>
      <diagonal/>
    </border>
    <border>
      <left style="thin">
        <color rgb="FF91AE3C"/>
      </left>
      <right style="thin">
        <color rgb="FF91AE3C"/>
      </right>
      <top style="thin">
        <color rgb="FF91AE3C"/>
      </top>
      <bottom style="thin">
        <color rgb="FF92D050"/>
      </bottom>
      <diagonal/>
    </border>
    <border>
      <left/>
      <right style="thin">
        <color rgb="FF91AE3C"/>
      </right>
      <top style="thin">
        <color rgb="FF91AE3C"/>
      </top>
      <bottom style="thin">
        <color rgb="FF92D050"/>
      </bottom>
      <diagonal/>
    </border>
    <border>
      <left style="thin">
        <color rgb="FF91AE3C"/>
      </left>
      <right style="thin">
        <color rgb="FF91AE3C"/>
      </right>
      <top style="thin">
        <color rgb="FF92D050"/>
      </top>
      <bottom/>
      <diagonal/>
    </border>
    <border>
      <left/>
      <right style="thin">
        <color rgb="FF91AE3C"/>
      </right>
      <top style="thin">
        <color rgb="FF92D050"/>
      </top>
      <bottom/>
      <diagonal/>
    </border>
    <border>
      <left style="thin">
        <color rgb="FF91AE3C"/>
      </left>
      <right style="thin">
        <color rgb="FF91AE3C"/>
      </right>
      <top/>
      <bottom style="thin">
        <color rgb="FF91AE3C"/>
      </bottom>
      <diagonal/>
    </border>
    <border>
      <left/>
      <right style="thin">
        <color rgb="FF91AE3C"/>
      </right>
      <top/>
      <bottom style="thin">
        <color rgb="FF91AE3C"/>
      </bottom>
      <diagonal/>
    </border>
    <border>
      <left/>
      <right style="thin">
        <color rgb="FF91AE3C"/>
      </right>
      <top style="thin">
        <color rgb="FF91AE3C"/>
      </top>
      <bottom style="thin">
        <color rgb="FF91AE3C"/>
      </bottom>
      <diagonal/>
    </border>
    <border>
      <left style="thin">
        <color rgb="FF91AE3C"/>
      </left>
      <right style="thin">
        <color rgb="FF91AE3C"/>
      </right>
      <top/>
      <bottom/>
      <diagonal/>
    </border>
    <border>
      <left/>
      <right style="thin">
        <color rgb="FF91AE3C"/>
      </right>
      <top/>
      <bottom/>
      <diagonal/>
    </border>
    <border>
      <left style="medium">
        <color rgb="FFA0B100"/>
      </left>
      <right style="medium">
        <color rgb="FFA0B100"/>
      </right>
      <top style="medium">
        <color rgb="FFA0B100"/>
      </top>
      <bottom/>
      <diagonal/>
    </border>
    <border>
      <left/>
      <right style="medium">
        <color rgb="FFA0B100"/>
      </right>
      <top style="medium">
        <color rgb="FFA0B100"/>
      </top>
      <bottom/>
      <diagonal/>
    </border>
    <border>
      <left style="thin">
        <color rgb="FF91AE3C"/>
      </left>
      <right/>
      <top style="thin">
        <color rgb="FF91AE3C"/>
      </top>
      <bottom style="thin">
        <color rgb="FF91AE3C"/>
      </bottom>
      <diagonal/>
    </border>
    <border>
      <left style="thin">
        <color rgb="FF91AE3C"/>
      </left>
      <right style="thin">
        <color rgb="FF91AE3C"/>
      </right>
      <top style="thin">
        <color rgb="FF91AE3C"/>
      </top>
      <bottom/>
      <diagonal/>
    </border>
    <border>
      <left style="thin">
        <color rgb="FF91AE3C"/>
      </left>
      <right/>
      <top style="thin">
        <color rgb="FF91AE3C"/>
      </top>
      <bottom/>
      <diagonal/>
    </border>
    <border>
      <left style="thick">
        <color rgb="FF91AE3C"/>
      </left>
      <right style="thick">
        <color rgb="FF91AE3C"/>
      </right>
      <top/>
      <bottom style="thin">
        <color rgb="FF91AE3C"/>
      </bottom>
      <diagonal/>
    </border>
    <border>
      <left style="thick">
        <color rgb="FF91AE3C"/>
      </left>
      <right style="thick">
        <color rgb="FF91AE3C"/>
      </right>
      <top style="thick">
        <color rgb="FF91AE3C"/>
      </top>
      <bottom style="thin">
        <color rgb="FF91AE3C"/>
      </bottom>
      <diagonal/>
    </border>
    <border>
      <left/>
      <right style="thick">
        <color rgb="FF91AE3C"/>
      </right>
      <top style="thick">
        <color rgb="FF91AE3C"/>
      </top>
      <bottom style="thin">
        <color rgb="FF91AE3C"/>
      </bottom>
      <diagonal/>
    </border>
    <border>
      <left/>
      <right/>
      <top style="thick">
        <color rgb="FF91AE3C"/>
      </top>
      <bottom/>
      <diagonal/>
    </border>
    <border>
      <left style="thick">
        <color rgb="FF91AE3C"/>
      </left>
      <right/>
      <top style="thick">
        <color rgb="FF91AE3C"/>
      </top>
      <bottom/>
      <diagonal/>
    </border>
  </borders>
  <cellStyleXfs count="15">
    <xf numFmtId="0" fontId="0" fillId="0" borderId="0"/>
    <xf numFmtId="9" fontId="7" fillId="0" borderId="0" applyFont="0" applyFill="0" applyBorder="0" applyAlignment="0" applyProtection="0"/>
    <xf numFmtId="164" fontId="7" fillId="0" borderId="0" applyFont="0" applyFill="0" applyBorder="0" applyAlignment="0" applyProtection="0"/>
    <xf numFmtId="0" fontId="5" fillId="0" borderId="0"/>
    <xf numFmtId="0" fontId="7" fillId="0" borderId="0"/>
    <xf numFmtId="0" fontId="5" fillId="0" borderId="0"/>
    <xf numFmtId="0" fontId="11" fillId="0" borderId="0"/>
    <xf numFmtId="0" fontId="12" fillId="0" borderId="0"/>
    <xf numFmtId="0" fontId="12" fillId="0" borderId="0"/>
    <xf numFmtId="0" fontId="12" fillId="0" borderId="0"/>
    <xf numFmtId="0" fontId="7" fillId="0" borderId="0"/>
    <xf numFmtId="0" fontId="13" fillId="0" borderId="0"/>
    <xf numFmtId="0" fontId="11" fillId="0" borderId="0"/>
    <xf numFmtId="0" fontId="11" fillId="0" borderId="0"/>
    <xf numFmtId="0" fontId="18" fillId="0" borderId="0" applyNumberFormat="0" applyFill="0" applyBorder="0" applyAlignment="0" applyProtection="0"/>
  </cellStyleXfs>
  <cellXfs count="194">
    <xf numFmtId="0" fontId="0" fillId="0" borderId="0" xfId="0"/>
    <xf numFmtId="0" fontId="6" fillId="0" borderId="0" xfId="0" applyFont="1"/>
    <xf numFmtId="0" fontId="9" fillId="0" borderId="0" xfId="0" applyFont="1" applyAlignment="1">
      <alignment vertical="center"/>
    </xf>
    <xf numFmtId="0" fontId="8" fillId="0" borderId="0" xfId="0" applyFont="1"/>
    <xf numFmtId="0" fontId="10" fillId="0" borderId="0" xfId="0" applyFont="1" applyAlignment="1">
      <alignment vertical="center"/>
    </xf>
    <xf numFmtId="0" fontId="14" fillId="4" borderId="0" xfId="12" applyFont="1" applyFill="1" applyAlignment="1"/>
    <xf numFmtId="0" fontId="0" fillId="0" borderId="0" xfId="0"/>
    <xf numFmtId="0" fontId="14" fillId="4" borderId="0" xfId="12" applyFont="1" applyFill="1" applyAlignment="1">
      <alignment horizontal="left"/>
    </xf>
    <xf numFmtId="0" fontId="15" fillId="0" borderId="0" xfId="0" applyFont="1" applyAlignment="1">
      <alignment vertical="center"/>
    </xf>
    <xf numFmtId="0" fontId="16" fillId="0" borderId="0" xfId="0" applyFont="1" applyAlignment="1"/>
    <xf numFmtId="0" fontId="16" fillId="0" borderId="0" xfId="0" applyFont="1"/>
    <xf numFmtId="0" fontId="17" fillId="0" borderId="0" xfId="0" applyFont="1"/>
    <xf numFmtId="0" fontId="17" fillId="0" borderId="0" xfId="0" applyFont="1" applyAlignment="1">
      <alignment wrapText="1"/>
    </xf>
    <xf numFmtId="0" fontId="15" fillId="4" borderId="0" xfId="12" applyFont="1" applyFill="1" applyAlignment="1">
      <alignment horizontal="left"/>
    </xf>
    <xf numFmtId="166" fontId="0" fillId="0" borderId="0" xfId="0" applyNumberFormat="1"/>
    <xf numFmtId="0" fontId="5" fillId="0" borderId="0" xfId="0" applyFont="1"/>
    <xf numFmtId="10" fontId="5" fillId="0" borderId="0" xfId="0" applyNumberFormat="1" applyFont="1"/>
    <xf numFmtId="10" fontId="0" fillId="0" borderId="0" xfId="0" applyNumberFormat="1"/>
    <xf numFmtId="167" fontId="0" fillId="0" borderId="0" xfId="0" applyNumberFormat="1"/>
    <xf numFmtId="0" fontId="10" fillId="0" borderId="0" xfId="0" applyFont="1"/>
    <xf numFmtId="0" fontId="19" fillId="0" borderId="0" xfId="0" applyFont="1"/>
    <xf numFmtId="167" fontId="20" fillId="0" borderId="0" xfId="0" applyNumberFormat="1" applyFont="1"/>
    <xf numFmtId="0" fontId="20" fillId="0" borderId="0" xfId="0" applyFont="1"/>
    <xf numFmtId="0" fontId="20" fillId="0" borderId="0" xfId="0" applyFont="1" applyAlignment="1">
      <alignment horizontal="right"/>
    </xf>
    <xf numFmtId="3" fontId="20" fillId="0" borderId="0" xfId="0" applyNumberFormat="1" applyFont="1"/>
    <xf numFmtId="0" fontId="21" fillId="0" borderId="0" xfId="0" applyFont="1" applyAlignment="1">
      <alignment vertical="center"/>
    </xf>
    <xf numFmtId="0" fontId="11" fillId="0" borderId="0" xfId="0" applyFont="1"/>
    <xf numFmtId="3" fontId="11" fillId="0" borderId="5" xfId="0" applyNumberFormat="1" applyFont="1" applyBorder="1" applyAlignment="1">
      <alignment horizontal="center" vertical="center"/>
    </xf>
    <xf numFmtId="0" fontId="11" fillId="0" borderId="5" xfId="0" applyFont="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169" fontId="11" fillId="4" borderId="5" xfId="2" applyNumberFormat="1" applyFont="1" applyFill="1" applyBorder="1" applyAlignment="1">
      <alignment horizontal="center" vertical="center" wrapText="1"/>
    </xf>
    <xf numFmtId="10" fontId="11" fillId="4" borderId="5" xfId="1" applyNumberFormat="1" applyFont="1" applyFill="1" applyBorder="1" applyAlignment="1">
      <alignment horizontal="center" vertical="center" wrapText="1"/>
    </xf>
    <xf numFmtId="169" fontId="0" fillId="0" borderId="0" xfId="0" applyNumberFormat="1"/>
    <xf numFmtId="169" fontId="10" fillId="4" borderId="5" xfId="2" applyNumberFormat="1" applyFont="1" applyFill="1" applyBorder="1" applyAlignment="1">
      <alignment horizontal="center" vertical="center"/>
    </xf>
    <xf numFmtId="169" fontId="10" fillId="4" borderId="8" xfId="2" applyNumberFormat="1" applyFont="1" applyFill="1" applyBorder="1" applyAlignment="1">
      <alignment horizontal="center" vertical="center"/>
    </xf>
    <xf numFmtId="169" fontId="10" fillId="4" borderId="13" xfId="2" applyNumberFormat="1" applyFont="1" applyFill="1" applyBorder="1" applyAlignment="1">
      <alignment horizontal="center" vertical="center"/>
    </xf>
    <xf numFmtId="169" fontId="10" fillId="4" borderId="10" xfId="2" applyNumberFormat="1" applyFont="1" applyFill="1" applyBorder="1" applyAlignment="1">
      <alignment horizontal="center" vertical="center"/>
    </xf>
    <xf numFmtId="169" fontId="10" fillId="4" borderId="5" xfId="2" applyNumberFormat="1" applyFont="1" applyFill="1" applyBorder="1" applyAlignment="1">
      <alignment horizontal="center" vertical="center" wrapText="1"/>
    </xf>
    <xf numFmtId="0" fontId="24" fillId="3" borderId="15" xfId="0" applyFont="1" applyFill="1" applyBorder="1" applyAlignment="1">
      <alignment vertical="center"/>
    </xf>
    <xf numFmtId="3" fontId="22" fillId="0" borderId="5" xfId="0" applyNumberFormat="1" applyFont="1" applyBorder="1" applyAlignment="1">
      <alignment horizontal="center" vertical="center"/>
    </xf>
    <xf numFmtId="165" fontId="22" fillId="0" borderId="5" xfId="0" applyNumberFormat="1" applyFont="1" applyBorder="1" applyAlignment="1">
      <alignment horizontal="center" vertical="center"/>
    </xf>
    <xf numFmtId="0" fontId="25" fillId="0" borderId="5" xfId="0" applyFont="1" applyBorder="1" applyAlignment="1">
      <alignment horizontal="center" vertical="center" wrapText="1"/>
    </xf>
    <xf numFmtId="0" fontId="25" fillId="0" borderId="5" xfId="0" applyFont="1" applyBorder="1" applyAlignment="1">
      <alignment horizontal="center" vertical="center"/>
    </xf>
    <xf numFmtId="165" fontId="25" fillId="0" borderId="5" xfId="0" applyNumberFormat="1" applyFont="1" applyBorder="1" applyAlignment="1">
      <alignment horizontal="center" vertical="center"/>
    </xf>
    <xf numFmtId="0" fontId="26" fillId="0" borderId="0" xfId="0" applyFont="1"/>
    <xf numFmtId="0" fontId="27" fillId="0" borderId="0" xfId="14" applyFont="1"/>
    <xf numFmtId="0" fontId="17" fillId="4" borderId="0" xfId="12" applyFont="1" applyFill="1" applyAlignment="1">
      <alignment horizontal="center"/>
    </xf>
    <xf numFmtId="0" fontId="27" fillId="0" borderId="0" xfId="14" applyFont="1" applyFill="1"/>
    <xf numFmtId="0" fontId="28" fillId="0" borderId="0" xfId="0" applyFont="1"/>
    <xf numFmtId="0" fontId="29" fillId="0" borderId="0" xfId="0" applyFont="1" applyAlignment="1">
      <alignment vertical="center"/>
    </xf>
    <xf numFmtId="0" fontId="30" fillId="0" borderId="0" xfId="0" applyFont="1"/>
    <xf numFmtId="169" fontId="28" fillId="4" borderId="0" xfId="2" applyNumberFormat="1" applyFont="1" applyFill="1" applyBorder="1" applyAlignment="1">
      <alignment horizontal="left" vertical="center"/>
    </xf>
    <xf numFmtId="0" fontId="28" fillId="0" borderId="0" xfId="0" applyFont="1" applyFill="1" applyBorder="1" applyAlignment="1">
      <alignment horizontal="center" vertical="center"/>
    </xf>
    <xf numFmtId="0" fontId="10" fillId="4" borderId="1" xfId="13" applyFont="1" applyFill="1" applyBorder="1"/>
    <xf numFmtId="0" fontId="4" fillId="4" borderId="1" xfId="13" applyFont="1" applyFill="1" applyBorder="1" applyAlignment="1"/>
    <xf numFmtId="14" fontId="4" fillId="4" borderId="1" xfId="13" applyNumberFormat="1" applyFont="1" applyFill="1" applyBorder="1" applyAlignment="1">
      <alignment horizontal="left"/>
    </xf>
    <xf numFmtId="0" fontId="4" fillId="4" borderId="1" xfId="13" applyFont="1" applyFill="1" applyBorder="1" applyAlignment="1">
      <alignment horizontal="left"/>
    </xf>
    <xf numFmtId="0" fontId="4" fillId="4" borderId="1" xfId="13" applyFont="1" applyFill="1" applyBorder="1"/>
    <xf numFmtId="0" fontId="4" fillId="4" borderId="1" xfId="13" applyFont="1" applyFill="1" applyBorder="1" applyAlignment="1">
      <alignment wrapText="1"/>
    </xf>
    <xf numFmtId="166" fontId="22" fillId="0" borderId="5" xfId="0" applyNumberFormat="1" applyFont="1" applyBorder="1" applyAlignment="1">
      <alignment horizontal="center" vertical="center"/>
    </xf>
    <xf numFmtId="0" fontId="11" fillId="0" borderId="5" xfId="0" applyFont="1" applyBorder="1" applyAlignment="1">
      <alignment horizontal="center"/>
    </xf>
    <xf numFmtId="0" fontId="10" fillId="0" borderId="5" xfId="0" applyFont="1" applyFill="1" applyBorder="1" applyAlignment="1">
      <alignment horizontal="center"/>
    </xf>
    <xf numFmtId="0" fontId="10" fillId="0" borderId="5" xfId="0" applyFont="1" applyBorder="1" applyAlignment="1">
      <alignment horizontal="center"/>
    </xf>
    <xf numFmtId="169" fontId="4" fillId="4" borderId="5" xfId="2" applyNumberFormat="1" applyFont="1" applyFill="1" applyBorder="1" applyAlignment="1">
      <alignment horizontal="center" vertical="center" wrapText="1"/>
    </xf>
    <xf numFmtId="3" fontId="11" fillId="4" borderId="9" xfId="2" applyNumberFormat="1" applyFont="1" applyFill="1" applyBorder="1" applyAlignment="1">
      <alignment horizontal="center" vertical="center"/>
    </xf>
    <xf numFmtId="3" fontId="11" fillId="4" borderId="8" xfId="2" applyNumberFormat="1" applyFont="1" applyFill="1" applyBorder="1" applyAlignment="1">
      <alignment horizontal="center" vertical="center"/>
    </xf>
    <xf numFmtId="3" fontId="11" fillId="4" borderId="12" xfId="2" applyNumberFormat="1" applyFont="1" applyFill="1" applyBorder="1" applyAlignment="1">
      <alignment horizontal="center" vertical="center"/>
    </xf>
    <xf numFmtId="3" fontId="11" fillId="4" borderId="5" xfId="2" applyNumberFormat="1" applyFont="1" applyFill="1" applyBorder="1" applyAlignment="1">
      <alignment horizontal="center" vertical="center"/>
    </xf>
    <xf numFmtId="3" fontId="11" fillId="4" borderId="14" xfId="2" applyNumberFormat="1" applyFont="1" applyFill="1" applyBorder="1" applyAlignment="1">
      <alignment horizontal="center" vertical="center"/>
    </xf>
    <xf numFmtId="3" fontId="11" fillId="4" borderId="13" xfId="2" applyNumberFormat="1" applyFont="1" applyFill="1" applyBorder="1" applyAlignment="1">
      <alignment horizontal="center" vertical="center"/>
    </xf>
    <xf numFmtId="3" fontId="11" fillId="4" borderId="11" xfId="2" applyNumberFormat="1" applyFont="1" applyFill="1" applyBorder="1" applyAlignment="1">
      <alignment horizontal="center" vertical="center"/>
    </xf>
    <xf numFmtId="3" fontId="11" fillId="4" borderId="10" xfId="2" applyNumberFormat="1" applyFont="1" applyFill="1" applyBorder="1" applyAlignment="1">
      <alignment horizontal="center" vertical="center"/>
    </xf>
    <xf numFmtId="3" fontId="4" fillId="4" borderId="12" xfId="2" applyNumberFormat="1" applyFont="1" applyFill="1" applyBorder="1" applyAlignment="1">
      <alignment horizontal="center" vertical="center"/>
    </xf>
    <xf numFmtId="3" fontId="11" fillId="4" borderId="5" xfId="1" applyNumberFormat="1" applyFont="1" applyFill="1" applyBorder="1" applyAlignment="1">
      <alignment horizontal="center" vertical="center"/>
    </xf>
    <xf numFmtId="3" fontId="10" fillId="4" borderId="5" xfId="1" applyNumberFormat="1" applyFont="1" applyFill="1" applyBorder="1" applyAlignment="1">
      <alignment horizontal="center" vertical="center"/>
    </xf>
    <xf numFmtId="3" fontId="10" fillId="4" borderId="5" xfId="2" applyNumberFormat="1" applyFont="1" applyFill="1" applyBorder="1" applyAlignment="1">
      <alignment horizontal="center" vertical="center"/>
    </xf>
    <xf numFmtId="10" fontId="11" fillId="4" borderId="5" xfId="1" applyNumberFormat="1" applyFont="1" applyFill="1" applyBorder="1" applyAlignment="1">
      <alignment horizontal="center" vertical="center"/>
    </xf>
    <xf numFmtId="49" fontId="20" fillId="0" borderId="5"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171" fontId="20" fillId="0" borderId="5" xfId="2" applyNumberFormat="1" applyFont="1" applyBorder="1" applyAlignment="1">
      <alignment horizontal="center" vertical="center"/>
    </xf>
    <xf numFmtId="172" fontId="20" fillId="0" borderId="5" xfId="2" applyNumberFormat="1" applyFont="1" applyBorder="1" applyAlignment="1">
      <alignment horizontal="center" vertical="center"/>
    </xf>
    <xf numFmtId="170" fontId="11" fillId="0" borderId="5" xfId="0" applyNumberFormat="1" applyFont="1" applyBorder="1" applyAlignment="1">
      <alignment horizontal="center" vertical="center"/>
    </xf>
    <xf numFmtId="167" fontId="11" fillId="0" borderId="5" xfId="0" applyNumberFormat="1" applyFont="1" applyBorder="1" applyAlignment="1">
      <alignment horizontal="center" vertical="center"/>
    </xf>
    <xf numFmtId="0" fontId="19" fillId="0" borderId="5" xfId="0" applyFont="1" applyBorder="1" applyAlignment="1">
      <alignment horizontal="center" vertical="center"/>
    </xf>
    <xf numFmtId="3" fontId="10" fillId="0" borderId="5" xfId="0" applyNumberFormat="1" applyFont="1" applyBorder="1" applyAlignment="1">
      <alignment horizontal="center" vertical="center"/>
    </xf>
    <xf numFmtId="0" fontId="10" fillId="13" borderId="5" xfId="0" applyFont="1" applyFill="1" applyBorder="1" applyAlignment="1">
      <alignment horizontal="center" vertical="center"/>
    </xf>
    <xf numFmtId="167" fontId="10" fillId="0" borderId="5" xfId="0" applyNumberFormat="1" applyFont="1" applyBorder="1" applyAlignment="1">
      <alignment horizontal="center" vertical="center"/>
    </xf>
    <xf numFmtId="0" fontId="11" fillId="13" borderId="5" xfId="0" applyFont="1" applyFill="1" applyBorder="1" applyAlignment="1">
      <alignment horizontal="center" vertical="center"/>
    </xf>
    <xf numFmtId="3" fontId="20" fillId="0" borderId="5" xfId="0" applyNumberFormat="1" applyFont="1" applyBorder="1" applyAlignment="1">
      <alignment horizontal="center" vertical="center"/>
    </xf>
    <xf numFmtId="167" fontId="20" fillId="0" borderId="5" xfId="0" applyNumberFormat="1" applyFont="1" applyBorder="1" applyAlignment="1">
      <alignment horizontal="center" vertical="center"/>
    </xf>
    <xf numFmtId="3" fontId="19" fillId="0" borderId="5" xfId="0" applyNumberFormat="1" applyFont="1" applyBorder="1" applyAlignment="1">
      <alignment horizontal="center" vertical="center"/>
    </xf>
    <xf numFmtId="0" fontId="19" fillId="14" borderId="5" xfId="0" applyFont="1" applyFill="1" applyBorder="1" applyAlignment="1">
      <alignment horizontal="center" vertical="center"/>
    </xf>
    <xf numFmtId="167" fontId="19" fillId="0" borderId="5" xfId="0" applyNumberFormat="1" applyFont="1" applyBorder="1" applyAlignment="1">
      <alignment horizontal="center" vertical="center"/>
    </xf>
    <xf numFmtId="0" fontId="20" fillId="14" borderId="5" xfId="0" applyFont="1" applyFill="1" applyBorder="1" applyAlignment="1">
      <alignment horizontal="center" vertical="center"/>
    </xf>
    <xf numFmtId="0" fontId="4" fillId="0" borderId="5" xfId="0" applyFont="1" applyBorder="1" applyAlignment="1">
      <alignment horizontal="center" vertical="center"/>
    </xf>
    <xf numFmtId="165" fontId="4" fillId="0" borderId="5" xfId="0" applyNumberFormat="1" applyFont="1" applyBorder="1" applyAlignment="1">
      <alignment horizontal="center" vertical="center"/>
    </xf>
    <xf numFmtId="10" fontId="4" fillId="0" borderId="5" xfId="0" applyNumberFormat="1" applyFont="1" applyBorder="1" applyAlignment="1">
      <alignment horizontal="center" vertical="center"/>
    </xf>
    <xf numFmtId="170" fontId="4" fillId="0" borderId="5" xfId="0" applyNumberFormat="1" applyFont="1" applyBorder="1" applyAlignment="1">
      <alignment horizontal="center" vertical="center"/>
    </xf>
    <xf numFmtId="3" fontId="4" fillId="0" borderId="5" xfId="0" applyNumberFormat="1" applyFont="1" applyBorder="1" applyAlignment="1">
      <alignment horizontal="center" vertical="center"/>
    </xf>
    <xf numFmtId="0" fontId="10" fillId="0" borderId="5" xfId="0" applyFont="1" applyBorder="1" applyAlignment="1">
      <alignment horizontal="center" vertical="center"/>
    </xf>
    <xf numFmtId="165" fontId="10" fillId="0" borderId="5" xfId="0" applyNumberFormat="1" applyFont="1" applyBorder="1" applyAlignment="1">
      <alignment horizontal="center" vertical="center"/>
    </xf>
    <xf numFmtId="9" fontId="10" fillId="0" borderId="5" xfId="0" applyNumberFormat="1" applyFont="1" applyBorder="1" applyAlignment="1">
      <alignment horizontal="center" vertical="center"/>
    </xf>
    <xf numFmtId="170" fontId="10" fillId="0" borderId="5" xfId="0" applyNumberFormat="1" applyFont="1" applyBorder="1" applyAlignment="1">
      <alignment horizontal="center" vertical="center"/>
    </xf>
    <xf numFmtId="0" fontId="17" fillId="0" borderId="0" xfId="0" applyFont="1" applyAlignment="1">
      <alignment horizontal="center" vertical="center"/>
    </xf>
    <xf numFmtId="0" fontId="0" fillId="0" borderId="14" xfId="0" applyBorder="1"/>
    <xf numFmtId="168" fontId="4"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0" fontId="10" fillId="4" borderId="10" xfId="0" applyFont="1" applyFill="1" applyBorder="1" applyAlignment="1">
      <alignment horizontal="center" vertical="center"/>
    </xf>
    <xf numFmtId="3" fontId="10" fillId="4" borderId="11" xfId="0" applyNumberFormat="1" applyFont="1" applyFill="1" applyBorder="1" applyAlignment="1">
      <alignment horizontal="center" vertical="center"/>
    </xf>
    <xf numFmtId="0" fontId="17" fillId="0" borderId="0" xfId="0" applyFont="1" applyAlignment="1">
      <alignment horizontal="right" wrapText="1"/>
    </xf>
    <xf numFmtId="0" fontId="17" fillId="0" borderId="0" xfId="0" applyFont="1" applyAlignment="1">
      <alignment horizontal="right"/>
    </xf>
    <xf numFmtId="0" fontId="16" fillId="0" borderId="0" xfId="0" applyFont="1" applyAlignment="1">
      <alignment horizontal="right"/>
    </xf>
    <xf numFmtId="0" fontId="28" fillId="0" borderId="0" xfId="0" applyFont="1" applyAlignment="1">
      <alignment horizontal="right"/>
    </xf>
    <xf numFmtId="169" fontId="10" fillId="0" borderId="18" xfId="2" applyNumberFormat="1" applyFont="1" applyFill="1" applyBorder="1" applyAlignment="1">
      <alignment horizontal="right" vertical="center"/>
    </xf>
    <xf numFmtId="166" fontId="11" fillId="0" borderId="5" xfId="1" applyNumberFormat="1" applyFont="1" applyBorder="1" applyAlignment="1">
      <alignment horizontal="center"/>
    </xf>
    <xf numFmtId="9" fontId="10" fillId="0" borderId="5" xfId="1" applyNumberFormat="1" applyFont="1" applyBorder="1" applyAlignment="1">
      <alignment horizontal="center"/>
    </xf>
    <xf numFmtId="166" fontId="11" fillId="0" borderId="5" xfId="0" applyNumberFormat="1" applyFont="1" applyBorder="1" applyAlignment="1">
      <alignment horizontal="center"/>
    </xf>
    <xf numFmtId="9" fontId="10" fillId="0" borderId="5" xfId="0" applyNumberFormat="1" applyFont="1" applyFill="1" applyBorder="1" applyAlignment="1">
      <alignment horizontal="center"/>
    </xf>
    <xf numFmtId="173" fontId="11" fillId="0" borderId="5" xfId="2" applyNumberFormat="1" applyFont="1" applyBorder="1" applyAlignment="1">
      <alignment horizontal="center" vertical="center"/>
    </xf>
    <xf numFmtId="173" fontId="10" fillId="0" borderId="5" xfId="2" applyNumberFormat="1" applyFont="1" applyBorder="1" applyAlignment="1">
      <alignment horizontal="center" vertical="center"/>
    </xf>
    <xf numFmtId="173" fontId="10" fillId="0" borderId="5" xfId="2" applyNumberFormat="1" applyFont="1" applyFill="1" applyBorder="1" applyAlignment="1">
      <alignment horizontal="center" vertical="center"/>
    </xf>
    <xf numFmtId="3" fontId="10" fillId="0" borderId="11" xfId="2" applyNumberFormat="1" applyFont="1" applyBorder="1" applyAlignment="1">
      <alignment horizontal="center" vertical="center"/>
    </xf>
    <xf numFmtId="9" fontId="10" fillId="4" borderId="5" xfId="1" applyNumberFormat="1" applyFont="1" applyFill="1" applyBorder="1" applyAlignment="1">
      <alignment horizontal="center" vertical="center"/>
    </xf>
    <xf numFmtId="0" fontId="14" fillId="4" borderId="0" xfId="0" applyFont="1" applyFill="1"/>
    <xf numFmtId="17" fontId="19" fillId="0" borderId="19" xfId="0" applyNumberFormat="1" applyFont="1" applyFill="1" applyBorder="1" applyAlignment="1">
      <alignment horizontal="center" vertical="center"/>
    </xf>
    <xf numFmtId="169" fontId="3" fillId="0" borderId="19" xfId="2" applyNumberFormat="1" applyFont="1" applyFill="1" applyBorder="1" applyAlignment="1">
      <alignment horizontal="right" vertical="center"/>
    </xf>
    <xf numFmtId="17" fontId="19" fillId="0" borderId="17" xfId="0" applyNumberFormat="1" applyFont="1" applyFill="1" applyBorder="1" applyAlignment="1">
      <alignment horizontal="center" vertical="center" wrapText="1"/>
    </xf>
    <xf numFmtId="169" fontId="10" fillId="0" borderId="17" xfId="2" applyNumberFormat="1" applyFont="1" applyFill="1" applyBorder="1" applyAlignment="1">
      <alignment horizontal="right" vertical="center"/>
    </xf>
    <xf numFmtId="166" fontId="20" fillId="0" borderId="19" xfId="1" applyNumberFormat="1" applyFont="1" applyFill="1" applyBorder="1" applyAlignment="1">
      <alignment horizontal="right" vertical="center"/>
    </xf>
    <xf numFmtId="10" fontId="3" fillId="0" borderId="19" xfId="1" applyNumberFormat="1" applyFont="1" applyFill="1" applyBorder="1" applyAlignment="1">
      <alignment horizontal="right" vertical="center"/>
    </xf>
    <xf numFmtId="166" fontId="3" fillId="0" borderId="19" xfId="1" applyNumberFormat="1" applyFont="1" applyFill="1" applyBorder="1" applyAlignment="1">
      <alignment horizontal="right" vertical="center"/>
    </xf>
    <xf numFmtId="166" fontId="19" fillId="0" borderId="17" xfId="1" applyNumberFormat="1" applyFont="1" applyFill="1" applyBorder="1" applyAlignment="1">
      <alignment horizontal="right" vertical="center"/>
    </xf>
    <xf numFmtId="166" fontId="10" fillId="0" borderId="17" xfId="1" applyNumberFormat="1" applyFont="1" applyFill="1" applyBorder="1" applyAlignment="1">
      <alignment horizontal="right" vertical="center"/>
    </xf>
    <xf numFmtId="169" fontId="19" fillId="0" borderId="17" xfId="2" applyNumberFormat="1" applyFont="1" applyFill="1" applyBorder="1" applyAlignment="1">
      <alignment horizontal="right" vertical="center"/>
    </xf>
    <xf numFmtId="10" fontId="10" fillId="0" borderId="17" xfId="1" applyNumberFormat="1" applyFont="1" applyFill="1" applyBorder="1" applyAlignment="1">
      <alignment horizontal="right" vertical="center"/>
    </xf>
    <xf numFmtId="169" fontId="10" fillId="0" borderId="5" xfId="2" applyNumberFormat="1" applyFont="1" applyFill="1" applyBorder="1" applyAlignment="1">
      <alignment horizontal="right" vertical="center"/>
    </xf>
    <xf numFmtId="0" fontId="15" fillId="0" borderId="0" xfId="0" applyFont="1" applyAlignment="1">
      <alignment vertical="top"/>
    </xf>
    <xf numFmtId="168" fontId="3" fillId="4" borderId="19"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3" fontId="3" fillId="4" borderId="19" xfId="2" applyNumberFormat="1" applyFont="1" applyFill="1" applyBorder="1" applyAlignment="1">
      <alignment horizontal="right" vertical="center"/>
    </xf>
    <xf numFmtId="3" fontId="3" fillId="4" borderId="18" xfId="2" applyNumberFormat="1" applyFont="1" applyFill="1" applyBorder="1" applyAlignment="1">
      <alignment horizontal="right" vertical="center"/>
    </xf>
    <xf numFmtId="3" fontId="10" fillId="4" borderId="17" xfId="2" applyNumberFormat="1" applyFont="1" applyFill="1" applyBorder="1" applyAlignment="1">
      <alignment horizontal="right" vertical="center"/>
    </xf>
    <xf numFmtId="3" fontId="10" fillId="4" borderId="5" xfId="2" applyNumberFormat="1" applyFont="1" applyFill="1" applyBorder="1" applyAlignment="1">
      <alignment horizontal="right" vertical="center"/>
    </xf>
    <xf numFmtId="170" fontId="11" fillId="4" borderId="8" xfId="2" applyNumberFormat="1" applyFont="1" applyFill="1" applyBorder="1" applyAlignment="1">
      <alignment horizontal="center" vertical="center"/>
    </xf>
    <xf numFmtId="170" fontId="11" fillId="4" borderId="5" xfId="2" applyNumberFormat="1" applyFont="1" applyFill="1" applyBorder="1" applyAlignment="1">
      <alignment horizontal="center" vertical="center"/>
    </xf>
    <xf numFmtId="170" fontId="11" fillId="4" borderId="13" xfId="2" applyNumberFormat="1" applyFont="1" applyFill="1" applyBorder="1" applyAlignment="1">
      <alignment horizontal="center" vertical="center"/>
    </xf>
    <xf numFmtId="170" fontId="11" fillId="4" borderId="10" xfId="2" applyNumberFormat="1" applyFont="1" applyFill="1" applyBorder="1" applyAlignment="1">
      <alignment horizontal="center" vertical="center"/>
    </xf>
    <xf numFmtId="170" fontId="4" fillId="4" borderId="12" xfId="2" applyNumberFormat="1" applyFont="1" applyFill="1" applyBorder="1" applyAlignment="1">
      <alignment horizontal="center" vertical="center"/>
    </xf>
    <xf numFmtId="170" fontId="10" fillId="0" borderId="11" xfId="2" applyNumberFormat="1" applyFont="1" applyBorder="1" applyAlignment="1">
      <alignment horizontal="center" vertical="center"/>
    </xf>
    <xf numFmtId="0" fontId="19" fillId="3" borderId="16"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3" xfId="0" applyFont="1" applyFill="1" applyBorder="1" applyAlignment="1">
      <alignment horizontal="center" vertical="center"/>
    </xf>
    <xf numFmtId="0" fontId="19" fillId="5" borderId="3"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5" xfId="0" applyFont="1" applyFill="1" applyBorder="1" applyAlignment="1">
      <alignment horizontal="right" vertical="center" wrapText="1"/>
    </xf>
    <xf numFmtId="0" fontId="19" fillId="5" borderId="3" xfId="0" applyFont="1" applyFill="1" applyBorder="1" applyAlignment="1">
      <alignment horizontal="right" vertical="center" wrapText="1"/>
    </xf>
    <xf numFmtId="0" fontId="19" fillId="2" borderId="19" xfId="0" applyFont="1" applyFill="1" applyBorder="1" applyAlignment="1">
      <alignment horizontal="center" vertical="center" wrapText="1"/>
    </xf>
    <xf numFmtId="0" fontId="19" fillId="2" borderId="19" xfId="0" applyFont="1" applyFill="1" applyBorder="1" applyAlignment="1">
      <alignment horizontal="right" vertical="center" wrapText="1"/>
    </xf>
    <xf numFmtId="0" fontId="19" fillId="2" borderId="18" xfId="0" applyFont="1" applyFill="1" applyBorder="1" applyAlignment="1">
      <alignment horizontal="right"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24" xfId="0" applyFont="1" applyFill="1" applyBorder="1" applyAlignment="1">
      <alignment horizontal="right" vertical="center" wrapText="1"/>
    </xf>
    <xf numFmtId="0" fontId="19" fillId="2" borderId="3" xfId="0" applyFont="1" applyFill="1" applyBorder="1" applyAlignment="1">
      <alignment horizontal="right" vertical="center" wrapText="1"/>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wrapText="1"/>
    </xf>
    <xf numFmtId="0" fontId="22" fillId="0" borderId="5" xfId="0" applyFont="1" applyBorder="1" applyAlignment="1">
      <alignment horizontal="left" vertical="center"/>
    </xf>
    <xf numFmtId="0" fontId="25" fillId="0" borderId="5" xfId="0" applyFont="1" applyBorder="1" applyAlignment="1">
      <alignment horizontal="left" vertical="center"/>
    </xf>
    <xf numFmtId="3" fontId="25" fillId="0" borderId="5" xfId="0" applyNumberFormat="1" applyFont="1" applyBorder="1" applyAlignment="1">
      <alignment horizontal="center" vertical="center"/>
    </xf>
    <xf numFmtId="0" fontId="10" fillId="3" borderId="15" xfId="0" applyFont="1" applyFill="1" applyBorder="1" applyAlignment="1">
      <alignment vertical="center"/>
    </xf>
    <xf numFmtId="0" fontId="2" fillId="4" borderId="1" xfId="13" applyFont="1" applyFill="1" applyBorder="1"/>
    <xf numFmtId="0" fontId="2" fillId="4" borderId="1" xfId="13" applyFont="1" applyFill="1" applyBorder="1" applyAlignment="1">
      <alignment wrapText="1"/>
    </xf>
    <xf numFmtId="3" fontId="0" fillId="0" borderId="0" xfId="0" applyNumberFormat="1"/>
    <xf numFmtId="0" fontId="22" fillId="0" borderId="0" xfId="0" applyFont="1" applyAlignment="1">
      <alignment horizontal="left"/>
    </xf>
    <xf numFmtId="0" fontId="23" fillId="10" borderId="0" xfId="0" applyFont="1" applyFill="1" applyAlignment="1">
      <alignment horizontal="center" vertical="center"/>
    </xf>
    <xf numFmtId="0" fontId="23" fillId="11" borderId="0" xfId="0" applyFont="1" applyFill="1" applyAlignment="1">
      <alignment horizontal="center" vertical="center"/>
    </xf>
    <xf numFmtId="0" fontId="23" fillId="12" borderId="0" xfId="0" applyFont="1" applyFill="1" applyAlignment="1">
      <alignment horizontal="center" vertical="center"/>
    </xf>
    <xf numFmtId="0" fontId="23" fillId="6" borderId="0" xfId="0" applyFont="1" applyFill="1" applyAlignment="1">
      <alignment horizontal="center" vertical="center"/>
    </xf>
    <xf numFmtId="0" fontId="23" fillId="2" borderId="0" xfId="0" applyFont="1" applyFill="1" applyAlignment="1">
      <alignment horizontal="center" vertical="center"/>
    </xf>
    <xf numFmtId="0" fontId="23" fillId="7" borderId="0" xfId="0" applyFont="1" applyFill="1" applyAlignment="1">
      <alignment horizontal="center" vertical="center"/>
    </xf>
    <xf numFmtId="0" fontId="23" fillId="8" borderId="0" xfId="0" applyFont="1" applyFill="1" applyAlignment="1">
      <alignment horizontal="center" vertical="center"/>
    </xf>
    <xf numFmtId="0" fontId="23" fillId="9" borderId="0" xfId="0" applyFont="1" applyFill="1" applyAlignment="1">
      <alignment horizontal="center" vertical="center"/>
    </xf>
    <xf numFmtId="0" fontId="15" fillId="0" borderId="0" xfId="0" applyFont="1" applyAlignment="1">
      <alignment horizontal="left"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25" fillId="0" borderId="0" xfId="0" applyFont="1" applyFill="1" applyBorder="1" applyAlignment="1">
      <alignment horizontal="center" vertical="top" wrapText="1"/>
    </xf>
  </cellXfs>
  <cellStyles count="15">
    <cellStyle name="Comma" xfId="2" builtinId="3"/>
    <cellStyle name="Hyperlink" xfId="14" builtinId="8"/>
    <cellStyle name="Normal" xfId="0" builtinId="0"/>
    <cellStyle name="Normal 10 2 2 2" xfId="10" xr:uid="{C4D639BC-B1C5-49D4-8D01-02F58FB3B41F}"/>
    <cellStyle name="Normal 11" xfId="11" xr:uid="{876DFA2E-D199-4936-B7F4-20E77E2A2F88}"/>
    <cellStyle name="Normal 2" xfId="6" xr:uid="{60BF4E89-2094-4D37-ACFF-BFE9F730FC15}"/>
    <cellStyle name="Normal 2 2" xfId="8" xr:uid="{5072F99F-DE08-4D8A-BC4C-87265DF9D7BC}"/>
    <cellStyle name="Normal 2 2 2" xfId="7" xr:uid="{296D719E-A3C7-40AF-A9CC-49489E8DE2CD}"/>
    <cellStyle name="Normal 2 2 2 2" xfId="4" xr:uid="{DDC4CF98-426C-4E3D-BDDF-BC8790C0B251}"/>
    <cellStyle name="Normal 2 2 3" xfId="13" xr:uid="{EDBFA312-823F-40D3-8484-5705906445A8}"/>
    <cellStyle name="Normal 3" xfId="12" xr:uid="{DC87EA74-2F32-4CF2-90FC-41893C672F46}"/>
    <cellStyle name="Normal 3 2" xfId="3" xr:uid="{6119C7D2-C07F-4428-B991-73CC330B9F68}"/>
    <cellStyle name="Normal 4 9" xfId="5" xr:uid="{6362C2AC-67EC-4E6B-B3BC-FCDA2F072792}"/>
    <cellStyle name="Normal 62" xfId="9" xr:uid="{9E412F37-C1C3-4518-AA10-516DD8E94A60}"/>
    <cellStyle name="Percent" xfId="1" builtinId="5"/>
  </cellStyles>
  <dxfs count="2">
    <dxf>
      <numFmt numFmtId="174" formatCode="\-"/>
    </dxf>
    <dxf>
      <numFmt numFmtId="164" formatCode="_(* #,##0.00_);_(* \(#,##0.00\);_(* &quot;-&quot;??_);_(@_)"/>
    </dxf>
  </dxfs>
  <tableStyles count="1" defaultTableStyle="TableStyleMedium2" defaultPivotStyle="PivotStyleLight16">
    <tableStyle name="Table Style 1" pivot="0" count="0" xr9:uid="{1485EEDA-B283-488D-8070-CD06AAB9F344}"/>
  </tableStyles>
  <colors>
    <mruColors>
      <color rgb="FFA1ABB2"/>
      <color rgb="FFE2C700"/>
      <color rgb="FFE86E1E"/>
      <color rgb="FFCD1F45"/>
      <color rgb="FFCC3399"/>
      <color rgb="FF45286F"/>
      <color rgb="FF109DC1"/>
      <color rgb="FF9E712A"/>
      <color rgb="FF2363AF"/>
      <color rgb="FF51C1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rgbClr val="079448"/>
          </a:solidFill>
          <a:ln>
            <a:noFill/>
          </a:ln>
          <a:effectLst/>
        </c:spPr>
        <c:marker>
          <c:symbol val="none"/>
        </c:marker>
        <c:dLbl>
          <c:idx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079448"/>
          </a:solidFill>
          <a:ln>
            <a:noFill/>
          </a:ln>
          <a:effectLst/>
        </c:spPr>
        <c:marker>
          <c:symbol val="none"/>
        </c:marker>
        <c:dLbl>
          <c:idx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0794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'Fig 1.1 Full apps accredited'!$F$34</c:f>
              <c:strCache>
                <c:ptCount val="1"/>
                <c:pt idx="0">
                  <c:v>Number of accreditations granted</c:v>
                </c:pt>
              </c:strCache>
            </c:strRef>
          </c:tx>
          <c:spPr>
            <a:solidFill>
              <a:srgbClr val="0794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1.1 Full apps accredited'!$E$35:$E$46</c:f>
              <c:strCache>
                <c:ptCount val="12"/>
                <c:pt idx="0">
                  <c:v>Apr-2020</c:v>
                </c:pt>
                <c:pt idx="1">
                  <c:v>May-2020</c:v>
                </c:pt>
                <c:pt idx="2">
                  <c:v>Jun-2020</c:v>
                </c:pt>
                <c:pt idx="3">
                  <c:v>Jul-2020</c:v>
                </c:pt>
                <c:pt idx="4">
                  <c:v>Aug-2020</c:v>
                </c:pt>
                <c:pt idx="5">
                  <c:v>Sep-2020</c:v>
                </c:pt>
                <c:pt idx="6">
                  <c:v>Oct-2020</c:v>
                </c:pt>
                <c:pt idx="7">
                  <c:v>Nov-2020</c:v>
                </c:pt>
                <c:pt idx="8">
                  <c:v>Dec-2020</c:v>
                </c:pt>
                <c:pt idx="9">
                  <c:v>Jan-2021</c:v>
                </c:pt>
                <c:pt idx="10">
                  <c:v>Feb-2021</c:v>
                </c:pt>
                <c:pt idx="11">
                  <c:v>Mar-2021</c:v>
                </c:pt>
              </c:strCache>
            </c:strRef>
          </c:cat>
          <c:val>
            <c:numRef>
              <c:f>'Fig 1.1 Full apps accredited'!$F$35:$F$46</c:f>
              <c:numCache>
                <c:formatCode>#,##0</c:formatCode>
                <c:ptCount val="12"/>
                <c:pt idx="0">
                  <c:v>76</c:v>
                </c:pt>
                <c:pt idx="1">
                  <c:v>73</c:v>
                </c:pt>
                <c:pt idx="2" formatCode="General">
                  <c:v>81</c:v>
                </c:pt>
                <c:pt idx="3" formatCode="General">
                  <c:v>68</c:v>
                </c:pt>
                <c:pt idx="4" formatCode="General">
                  <c:v>70</c:v>
                </c:pt>
                <c:pt idx="5" formatCode="General">
                  <c:v>56</c:v>
                </c:pt>
                <c:pt idx="6" formatCode="General">
                  <c:v>66</c:v>
                </c:pt>
                <c:pt idx="7" formatCode="General">
                  <c:v>71</c:v>
                </c:pt>
                <c:pt idx="8" formatCode="General">
                  <c:v>80</c:v>
                </c:pt>
                <c:pt idx="9" formatCode="General">
                  <c:v>81</c:v>
                </c:pt>
                <c:pt idx="10" formatCode="General">
                  <c:v>128</c:v>
                </c:pt>
                <c:pt idx="11" formatCode="General">
                  <c:v>91</c:v>
                </c:pt>
              </c:numCache>
            </c:numRef>
          </c:val>
          <c:extLst>
            <c:ext xmlns:c16="http://schemas.microsoft.com/office/drawing/2014/chart" uri="{C3380CC4-5D6E-409C-BE32-E72D297353CC}">
              <c16:uniqueId val="{00000002-0EC4-4B94-8C40-884470C192C2}"/>
            </c:ext>
          </c:extLst>
        </c:ser>
        <c:dLbls>
          <c:showLegendKey val="0"/>
          <c:showVal val="0"/>
          <c:showCatName val="0"/>
          <c:showSerName val="0"/>
          <c:showPercent val="0"/>
          <c:showBubbleSize val="0"/>
        </c:dLbls>
        <c:gapWidth val="50"/>
        <c:overlap val="-27"/>
        <c:axId val="1621739855"/>
        <c:axId val="1487084191"/>
      </c:barChart>
      <c:catAx>
        <c:axId val="162173985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a:t>Month </a:t>
                </a:r>
              </a:p>
            </c:rich>
          </c:tx>
          <c:layout>
            <c:manualLayout>
              <c:xMode val="edge"/>
              <c:yMode val="edge"/>
              <c:x val="0.51075504906369884"/>
              <c:y val="0.9406388888888889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487084191"/>
        <c:crosses val="autoZero"/>
        <c:auto val="1"/>
        <c:lblAlgn val="ctr"/>
        <c:lblOffset val="100"/>
        <c:noMultiLvlLbl val="1"/>
      </c:catAx>
      <c:valAx>
        <c:axId val="1487084191"/>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solidFill>
                      <a:sysClr val="windowText" lastClr="000000"/>
                    </a:solidFill>
                  </a:rPr>
                  <a:t>Number of Accreditations Granted</a:t>
                </a:r>
              </a:p>
            </c:rich>
          </c:tx>
          <c:layout>
            <c:manualLayout>
              <c:xMode val="edge"/>
              <c:yMode val="edge"/>
              <c:x val="7.4807488524118934E-3"/>
              <c:y val="0.11321762904636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217398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pie"/>
        <c:varyColors val="1"/>
        <c:ser>
          <c:idx val="0"/>
          <c:order val="0"/>
          <c:dPt>
            <c:idx val="0"/>
            <c:bubble3D val="0"/>
            <c:spPr>
              <a:solidFill>
                <a:srgbClr val="079448"/>
              </a:solidFill>
              <a:ln w="19050">
                <a:solidFill>
                  <a:schemeClr val="lt1"/>
                </a:solidFill>
              </a:ln>
              <a:effectLst/>
            </c:spPr>
            <c:extLst>
              <c:ext xmlns:c16="http://schemas.microsoft.com/office/drawing/2014/chart" uri="{C3380CC4-5D6E-409C-BE32-E72D297353CC}">
                <c16:uniqueId val="{00000005-BF79-4D47-ABE5-B017754A2430}"/>
              </c:ext>
            </c:extLst>
          </c:dPt>
          <c:dPt>
            <c:idx val="1"/>
            <c:bubble3D val="0"/>
            <c:spPr>
              <a:solidFill>
                <a:srgbClr val="CD1F45"/>
              </a:solidFill>
              <a:ln w="19050">
                <a:solidFill>
                  <a:schemeClr val="lt1"/>
                </a:solidFill>
              </a:ln>
              <a:effectLst/>
            </c:spPr>
            <c:extLst>
              <c:ext xmlns:c16="http://schemas.microsoft.com/office/drawing/2014/chart" uri="{C3380CC4-5D6E-409C-BE32-E72D297353CC}">
                <c16:uniqueId val="{0000000B-BF79-4D47-ABE5-B017754A2430}"/>
              </c:ext>
            </c:extLst>
          </c:dPt>
          <c:dPt>
            <c:idx val="2"/>
            <c:bubble3D val="0"/>
            <c:spPr>
              <a:solidFill>
                <a:srgbClr val="51C1B5"/>
              </a:solidFill>
              <a:ln w="19050">
                <a:solidFill>
                  <a:schemeClr val="lt1"/>
                </a:solidFill>
              </a:ln>
              <a:effectLst/>
            </c:spPr>
            <c:extLst>
              <c:ext xmlns:c16="http://schemas.microsoft.com/office/drawing/2014/chart" uri="{C3380CC4-5D6E-409C-BE32-E72D297353CC}">
                <c16:uniqueId val="{00000006-BF79-4D47-ABE5-B017754A2430}"/>
              </c:ext>
            </c:extLst>
          </c:dPt>
          <c:dPt>
            <c:idx val="3"/>
            <c:bubble3D val="0"/>
            <c:spPr>
              <a:solidFill>
                <a:srgbClr val="E86E1E"/>
              </a:solidFill>
              <a:ln w="19050">
                <a:solidFill>
                  <a:schemeClr val="lt1"/>
                </a:solidFill>
              </a:ln>
              <a:effectLst/>
            </c:spPr>
            <c:extLst>
              <c:ext xmlns:c16="http://schemas.microsoft.com/office/drawing/2014/chart" uri="{C3380CC4-5D6E-409C-BE32-E72D297353CC}">
                <c16:uniqueId val="{0000000C-BF79-4D47-ABE5-B017754A2430}"/>
              </c:ext>
            </c:extLst>
          </c:dPt>
          <c:dPt>
            <c:idx val="4"/>
            <c:bubble3D val="0"/>
            <c:spPr>
              <a:solidFill>
                <a:srgbClr val="2363AF"/>
              </a:solidFill>
              <a:ln w="19050">
                <a:solidFill>
                  <a:schemeClr val="lt1"/>
                </a:solidFill>
              </a:ln>
              <a:effectLst/>
            </c:spPr>
            <c:extLst>
              <c:ext xmlns:c16="http://schemas.microsoft.com/office/drawing/2014/chart" uri="{C3380CC4-5D6E-409C-BE32-E72D297353CC}">
                <c16:uniqueId val="{00000003-BF79-4D47-ABE5-B017754A2430}"/>
              </c:ext>
            </c:extLst>
          </c:dPt>
          <c:dPt>
            <c:idx val="5"/>
            <c:bubble3D val="0"/>
            <c:spPr>
              <a:solidFill>
                <a:srgbClr val="E2C700"/>
              </a:solidFill>
              <a:ln w="19050">
                <a:solidFill>
                  <a:schemeClr val="lt1"/>
                </a:solidFill>
              </a:ln>
              <a:effectLst/>
            </c:spPr>
            <c:extLst>
              <c:ext xmlns:c16="http://schemas.microsoft.com/office/drawing/2014/chart" uri="{C3380CC4-5D6E-409C-BE32-E72D297353CC}">
                <c16:uniqueId val="{00000004-BF79-4D47-ABE5-B017754A2430}"/>
              </c:ext>
            </c:extLst>
          </c:dPt>
          <c:dPt>
            <c:idx val="6"/>
            <c:bubble3D val="0"/>
            <c:spPr>
              <a:solidFill>
                <a:srgbClr val="CC3399"/>
              </a:solidFill>
              <a:ln w="19050">
                <a:solidFill>
                  <a:schemeClr val="lt1"/>
                </a:solidFill>
              </a:ln>
              <a:effectLst/>
            </c:spPr>
            <c:extLst>
              <c:ext xmlns:c16="http://schemas.microsoft.com/office/drawing/2014/chart" uri="{C3380CC4-5D6E-409C-BE32-E72D297353CC}">
                <c16:uniqueId val="{0000000A-BF79-4D47-ABE5-B017754A2430}"/>
              </c:ext>
            </c:extLst>
          </c:dPt>
          <c:dPt>
            <c:idx val="7"/>
            <c:bubble3D val="0"/>
            <c:spPr>
              <a:solidFill>
                <a:srgbClr val="9E712A"/>
              </a:solidFill>
              <a:ln w="19050">
                <a:solidFill>
                  <a:schemeClr val="lt1"/>
                </a:solidFill>
              </a:ln>
              <a:effectLst/>
            </c:spPr>
            <c:extLst>
              <c:ext xmlns:c16="http://schemas.microsoft.com/office/drawing/2014/chart" uri="{C3380CC4-5D6E-409C-BE32-E72D297353CC}">
                <c16:uniqueId val="{00000007-BF79-4D47-ABE5-B017754A2430}"/>
              </c:ext>
            </c:extLst>
          </c:dPt>
          <c:dPt>
            <c:idx val="8"/>
            <c:bubble3D val="0"/>
            <c:spPr>
              <a:solidFill>
                <a:srgbClr val="109DC1"/>
              </a:solidFill>
              <a:ln w="19050">
                <a:solidFill>
                  <a:schemeClr val="lt1"/>
                </a:solidFill>
              </a:ln>
              <a:effectLst/>
            </c:spPr>
            <c:extLst>
              <c:ext xmlns:c16="http://schemas.microsoft.com/office/drawing/2014/chart" uri="{C3380CC4-5D6E-409C-BE32-E72D297353CC}">
                <c16:uniqueId val="{00000008-BF79-4D47-ABE5-B017754A243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9-BF79-4D47-ABE5-B017754A2430}"/>
              </c:ext>
            </c:extLst>
          </c:dPt>
          <c:dPt>
            <c:idx val="10"/>
            <c:bubble3D val="0"/>
            <c:spPr>
              <a:solidFill>
                <a:srgbClr val="A1ABB2"/>
              </a:solidFill>
              <a:ln w="19050">
                <a:solidFill>
                  <a:schemeClr val="lt1"/>
                </a:solidFill>
              </a:ln>
              <a:effectLst/>
            </c:spPr>
            <c:extLst>
              <c:ext xmlns:c16="http://schemas.microsoft.com/office/drawing/2014/chart" uri="{C3380CC4-5D6E-409C-BE32-E72D297353CC}">
                <c16:uniqueId val="{00000002-BF79-4D47-ABE5-B017754A2430}"/>
              </c:ext>
            </c:extLst>
          </c:dPt>
          <c:dLbls>
            <c:dLbl>
              <c:idx val="0"/>
              <c:layout>
                <c:manualLayout>
                  <c:x val="-2.7103249943117604E-2"/>
                  <c:y val="-0.2271464873256890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F79-4D47-ABE5-B017754A2430}"/>
                </c:ext>
              </c:extLst>
            </c:dLbl>
            <c:dLbl>
              <c:idx val="4"/>
              <c:layout>
                <c:manualLayout>
                  <c:x val="2.0533762033890648E-2"/>
                  <c:y val="-0.10345997201278222"/>
                </c:manualLayout>
              </c:layout>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F79-4D47-ABE5-B017754A2430}"/>
                </c:ext>
              </c:extLst>
            </c:dLbl>
            <c:dLbl>
              <c:idx val="5"/>
              <c:layout>
                <c:manualLayout>
                  <c:x val="5.1752910327232306E-3"/>
                  <c:y val="-7.304023336605471E-2"/>
                </c:manualLayout>
              </c:layout>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F79-4D47-ABE5-B017754A2430}"/>
                </c:ext>
              </c:extLst>
            </c:dLbl>
            <c:dLbl>
              <c:idx val="10"/>
              <c:delete val="1"/>
              <c:extLst>
                <c:ext xmlns:c15="http://schemas.microsoft.com/office/drawing/2012/chart" uri="{CE6537A1-D6FC-4f65-9D91-7224C49458BB}"/>
                <c:ext xmlns:c16="http://schemas.microsoft.com/office/drawing/2014/chart" uri="{C3380CC4-5D6E-409C-BE32-E72D297353CC}">
                  <c16:uniqueId val="{00000002-BF79-4D47-ABE5-B017754A2430}"/>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'Addendum - replaced systems'!$B$33:$B$41</c:f>
              <c:strCache>
                <c:ptCount val="9"/>
                <c:pt idx="0">
                  <c:v>None or not specified</c:v>
                </c:pt>
                <c:pt idx="1">
                  <c:v>Oil</c:v>
                </c:pt>
                <c:pt idx="2">
                  <c:v>Gas</c:v>
                </c:pt>
                <c:pt idx="3">
                  <c:v>Complex</c:v>
                </c:pt>
                <c:pt idx="4">
                  <c:v>Electric</c:v>
                </c:pt>
                <c:pt idx="5">
                  <c:v>Biomass</c:v>
                </c:pt>
                <c:pt idx="6">
                  <c:v>Unable to identify</c:v>
                </c:pt>
                <c:pt idx="7">
                  <c:v>Coal</c:v>
                </c:pt>
                <c:pt idx="8">
                  <c:v>Heat Pump</c:v>
                </c:pt>
              </c:strCache>
            </c:strRef>
          </c:cat>
          <c:val>
            <c:numRef>
              <c:f>'Addendum - replaced systems'!$M$33:$M$41</c:f>
              <c:numCache>
                <c:formatCode>#,##0</c:formatCode>
                <c:ptCount val="9"/>
                <c:pt idx="0">
                  <c:v>9533</c:v>
                </c:pt>
                <c:pt idx="1">
                  <c:v>5043</c:v>
                </c:pt>
                <c:pt idx="2">
                  <c:v>2191</c:v>
                </c:pt>
                <c:pt idx="3">
                  <c:v>1989</c:v>
                </c:pt>
                <c:pt idx="4">
                  <c:v>1029</c:v>
                </c:pt>
                <c:pt idx="5">
                  <c:v>752</c:v>
                </c:pt>
                <c:pt idx="6">
                  <c:v>208</c:v>
                </c:pt>
                <c:pt idx="7">
                  <c:v>98</c:v>
                </c:pt>
                <c:pt idx="8">
                  <c:v>77</c:v>
                </c:pt>
              </c:numCache>
            </c:numRef>
          </c:val>
          <c:extLst>
            <c:ext xmlns:c16="http://schemas.microsoft.com/office/drawing/2014/chart" uri="{C3380CC4-5D6E-409C-BE32-E72D297353CC}">
              <c16:uniqueId val="{00000000-BF79-4D47-ABE5-B017754A2430}"/>
            </c:ext>
          </c:extLst>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6604909680408"/>
          <c:y val="8.5741137646624929E-2"/>
          <c:w val="0.86854536199473975"/>
          <c:h val="0.81785193667825085"/>
        </c:manualLayout>
      </c:layout>
      <c:barChart>
        <c:barDir val="col"/>
        <c:grouping val="clustered"/>
        <c:varyColors val="0"/>
        <c:ser>
          <c:idx val="0"/>
          <c:order val="0"/>
          <c:tx>
            <c:strRef>
              <c:f>'Fig 1.2 total applications'!$E$31</c:f>
              <c:strCache>
                <c:ptCount val="1"/>
                <c:pt idx="0">
                  <c:v>2019-20</c:v>
                </c:pt>
              </c:strCache>
            </c:strRef>
          </c:tx>
          <c:spPr>
            <a:solidFill>
              <a:srgbClr val="2363AF"/>
            </a:solidFill>
            <a:ln>
              <a:noFill/>
            </a:ln>
            <a:effectLst/>
          </c:spPr>
          <c:invertIfNegative val="0"/>
          <c:dLbls>
            <c:dLbl>
              <c:idx val="5"/>
              <c:layout>
                <c:manualLayout>
                  <c:x val="-9.9347284493247105E-17"/>
                  <c:y val="4.33444995977885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B0-4FF6-82C7-964CEFBE5145}"/>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1.2 total applications'!$D$32:$D$43</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 1.2 total applications'!$E$32:$E$43</c:f>
              <c:numCache>
                <c:formatCode>#,##0</c:formatCode>
                <c:ptCount val="12"/>
                <c:pt idx="0">
                  <c:v>62</c:v>
                </c:pt>
                <c:pt idx="1">
                  <c:v>72</c:v>
                </c:pt>
                <c:pt idx="2">
                  <c:v>83</c:v>
                </c:pt>
                <c:pt idx="3">
                  <c:v>69</c:v>
                </c:pt>
                <c:pt idx="4">
                  <c:v>78</c:v>
                </c:pt>
                <c:pt idx="5">
                  <c:v>55</c:v>
                </c:pt>
                <c:pt idx="6">
                  <c:v>71</c:v>
                </c:pt>
                <c:pt idx="7">
                  <c:v>94</c:v>
                </c:pt>
                <c:pt idx="8">
                  <c:v>89</c:v>
                </c:pt>
                <c:pt idx="9">
                  <c:v>89</c:v>
                </c:pt>
                <c:pt idx="10">
                  <c:v>103</c:v>
                </c:pt>
                <c:pt idx="11">
                  <c:v>142</c:v>
                </c:pt>
              </c:numCache>
            </c:numRef>
          </c:val>
          <c:extLst>
            <c:ext xmlns:c16="http://schemas.microsoft.com/office/drawing/2014/chart" uri="{C3380CC4-5D6E-409C-BE32-E72D297353CC}">
              <c16:uniqueId val="{00000002-3554-4430-B072-6BD1BA4DFCF6}"/>
            </c:ext>
          </c:extLst>
        </c:ser>
        <c:ser>
          <c:idx val="1"/>
          <c:order val="1"/>
          <c:tx>
            <c:strRef>
              <c:f>'Fig 1.2 total applications'!$F$31</c:f>
              <c:strCache>
                <c:ptCount val="1"/>
                <c:pt idx="0">
                  <c:v>2020-21</c:v>
                </c:pt>
              </c:strCache>
            </c:strRef>
          </c:tx>
          <c:spPr>
            <a:solidFill>
              <a:srgbClr val="079448"/>
            </a:solidFill>
            <a:ln>
              <a:noFill/>
            </a:ln>
            <a:effectLst/>
          </c:spPr>
          <c:invertIfNegative val="0"/>
          <c:dLbls>
            <c:dLbl>
              <c:idx val="0"/>
              <c:layout>
                <c:manualLayout>
                  <c:x val="0"/>
                  <c:y val="4.39468365544480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54-4430-B072-6BD1BA4DFCF6}"/>
                </c:ext>
              </c:extLst>
            </c:dLbl>
            <c:dLbl>
              <c:idx val="4"/>
              <c:layout>
                <c:manualLayout>
                  <c:x val="0"/>
                  <c:y val="5.0112777777777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E1-4201-984E-9B6673C8F426}"/>
                </c:ext>
              </c:extLst>
            </c:dLbl>
            <c:dLbl>
              <c:idx val="11"/>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54-4430-B072-6BD1BA4DFCF6}"/>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1.2 total applications'!$D$32:$D$43</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 1.2 total applications'!$F$32:$F$43</c:f>
              <c:numCache>
                <c:formatCode>#,##0</c:formatCode>
                <c:ptCount val="12"/>
                <c:pt idx="0">
                  <c:v>46</c:v>
                </c:pt>
                <c:pt idx="1">
                  <c:v>85</c:v>
                </c:pt>
                <c:pt idx="2">
                  <c:v>79</c:v>
                </c:pt>
                <c:pt idx="3">
                  <c:v>75</c:v>
                </c:pt>
                <c:pt idx="4">
                  <c:v>58</c:v>
                </c:pt>
                <c:pt idx="5">
                  <c:v>74</c:v>
                </c:pt>
                <c:pt idx="6">
                  <c:v>89</c:v>
                </c:pt>
                <c:pt idx="7">
                  <c:v>150</c:v>
                </c:pt>
                <c:pt idx="8">
                  <c:v>90</c:v>
                </c:pt>
                <c:pt idx="9">
                  <c:v>128</c:v>
                </c:pt>
                <c:pt idx="10">
                  <c:v>231</c:v>
                </c:pt>
                <c:pt idx="11">
                  <c:v>1062</c:v>
                </c:pt>
              </c:numCache>
            </c:numRef>
          </c:val>
          <c:extLst>
            <c:ext xmlns:c16="http://schemas.microsoft.com/office/drawing/2014/chart" uri="{C3380CC4-5D6E-409C-BE32-E72D297353CC}">
              <c16:uniqueId val="{00000006-3554-4430-B072-6BD1BA4DFCF6}"/>
            </c:ext>
          </c:extLst>
        </c:ser>
        <c:dLbls>
          <c:dLblPos val="ctr"/>
          <c:showLegendKey val="0"/>
          <c:showVal val="1"/>
          <c:showCatName val="0"/>
          <c:showSerName val="0"/>
          <c:showPercent val="0"/>
          <c:showBubbleSize val="0"/>
        </c:dLbls>
        <c:gapWidth val="20"/>
        <c:axId val="1746257248"/>
        <c:axId val="1781064864"/>
      </c:barChart>
      <c:catAx>
        <c:axId val="1746257248"/>
        <c:scaling>
          <c:orientation val="minMax"/>
        </c:scaling>
        <c:delete val="0"/>
        <c:axPos val="b"/>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781064864"/>
        <c:crosses val="autoZero"/>
        <c:auto val="1"/>
        <c:lblAlgn val="ctr"/>
        <c:lblOffset val="100"/>
        <c:noMultiLvlLbl val="0"/>
      </c:catAx>
      <c:valAx>
        <c:axId val="1781064864"/>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solidFill>
                      <a:sysClr val="windowText" lastClr="000000"/>
                    </a:solidFill>
                  </a:rPr>
                  <a:t>Number of applications</a:t>
                </a:r>
              </a:p>
            </c:rich>
          </c:tx>
          <c:layout>
            <c:manualLayout>
              <c:xMode val="edge"/>
              <c:yMode val="edge"/>
              <c:x val="4.3417312661498701E-3"/>
              <c:y val="0.247378333333333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ln>
                  <a:noFill/>
                </a:ln>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746257248"/>
        <c:crosses val="autoZero"/>
        <c:crossBetween val="between"/>
      </c:valAx>
      <c:spPr>
        <a:noFill/>
        <a:ln>
          <a:noFill/>
        </a:ln>
        <a:effectLst/>
      </c:spPr>
    </c:plotArea>
    <c:legend>
      <c:legendPos val="t"/>
      <c:layout>
        <c:manualLayout>
          <c:xMode val="edge"/>
          <c:yMode val="edge"/>
          <c:x val="0.3459610788113695"/>
          <c:y val="0"/>
          <c:w val="0.33129748062015502"/>
          <c:h val="5.635806913517931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4861111111111"/>
          <c:y val="0.12359027777777777"/>
          <c:w val="0.7606476098191215"/>
          <c:h val="0.6900461831754956"/>
        </c:manualLayout>
      </c:layout>
      <c:barChart>
        <c:barDir val="col"/>
        <c:grouping val="clustered"/>
        <c:varyColors val="0"/>
        <c:ser>
          <c:idx val="2"/>
          <c:order val="0"/>
          <c:tx>
            <c:strRef>
              <c:f>'Fig 1.3 approved capacity'!$E$34</c:f>
              <c:strCache>
                <c:ptCount val="1"/>
                <c:pt idx="0">
                  <c:v>Annual approved capacity (MW)</c:v>
                </c:pt>
              </c:strCache>
            </c:strRef>
          </c:tx>
          <c:spPr>
            <a:solidFill>
              <a:srgbClr val="079448"/>
            </a:solidFill>
            <a:ln>
              <a:noFill/>
            </a:ln>
            <a:effectLst/>
          </c:spPr>
          <c:invertIfNegative val="0"/>
          <c:dLbls>
            <c:dLbl>
              <c:idx val="0"/>
              <c:numFmt formatCode="#,##0.0" sourceLinked="0"/>
              <c:spPr>
                <a:noFill/>
                <a:ln>
                  <a:noFill/>
                </a:ln>
                <a:effectLst/>
              </c:spPr>
              <c:txPr>
                <a:bodyPr rot="-5400000" spcFirstLastPara="1" vertOverflow="ellipsis" wrap="square" anchor="ctr" anchorCtr="1"/>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C-E721-4F85-946F-79FBBB0235FE}"/>
                </c:ext>
              </c:extLst>
            </c:dLbl>
            <c:dLbl>
              <c:idx val="4"/>
              <c:layout>
                <c:manualLayout>
                  <c:x val="-6.1401603471653268E-17"/>
                  <c:y val="0.3408453847460522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37-4691-8A54-75A1B5E4A6BE}"/>
                </c:ext>
              </c:extLst>
            </c:dLbl>
            <c:numFmt formatCode="#,##0.0" sourceLinked="0"/>
            <c:spPr>
              <a:noFill/>
              <a:ln>
                <a:noFill/>
              </a:ln>
              <a:effectLst/>
            </c:spPr>
            <c:txPr>
              <a:bodyPr rot="-5400000" spcFirstLastPara="1" vertOverflow="ellipsis" wrap="square" anchor="ctr" anchorCtr="1"/>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1.3 approved capacity'!$B$35:$B$44</c:f>
              <c:strCache>
                <c:ptCount val="10"/>
                <c:pt idx="0">
                  <c:v> 2011-12 </c:v>
                </c:pt>
                <c:pt idx="1">
                  <c:v> 2012-13 </c:v>
                </c:pt>
                <c:pt idx="2">
                  <c:v> 2013-14 </c:v>
                </c:pt>
                <c:pt idx="3">
                  <c:v> 2014-15 </c:v>
                </c:pt>
                <c:pt idx="4">
                  <c:v> 2015-16 </c:v>
                </c:pt>
                <c:pt idx="5">
                  <c:v> 2016-17 </c:v>
                </c:pt>
                <c:pt idx="6">
                  <c:v> 2017-18 </c:v>
                </c:pt>
                <c:pt idx="7">
                  <c:v> 2018-19 </c:v>
                </c:pt>
                <c:pt idx="8">
                  <c:v> 2019-20 </c:v>
                </c:pt>
                <c:pt idx="9">
                  <c:v> 2020-21 </c:v>
                </c:pt>
              </c:strCache>
            </c:strRef>
          </c:cat>
          <c:val>
            <c:numRef>
              <c:f>'Fig 1.3 approved capacity'!$E$35:$E$44</c:f>
              <c:numCache>
                <c:formatCode>#,##0.0</c:formatCode>
                <c:ptCount val="10"/>
                <c:pt idx="0">
                  <c:v>2.3719999999999999</c:v>
                </c:pt>
                <c:pt idx="1">
                  <c:v>231.809</c:v>
                </c:pt>
                <c:pt idx="2">
                  <c:v>436.73099999999999</c:v>
                </c:pt>
                <c:pt idx="3">
                  <c:v>786.12699999999995</c:v>
                </c:pt>
                <c:pt idx="4">
                  <c:v>894.23900000000003</c:v>
                </c:pt>
                <c:pt idx="5">
                  <c:v>773.88199999999995</c:v>
                </c:pt>
                <c:pt idx="6">
                  <c:v>783.10400000000004</c:v>
                </c:pt>
                <c:pt idx="7">
                  <c:v>532.63599999999997</c:v>
                </c:pt>
                <c:pt idx="8">
                  <c:v>659.55600000000004</c:v>
                </c:pt>
                <c:pt idx="9">
                  <c:v>208.61799999999999</c:v>
                </c:pt>
              </c:numCache>
            </c:numRef>
          </c:val>
          <c:extLst>
            <c:ext xmlns:c16="http://schemas.microsoft.com/office/drawing/2014/chart" uri="{C3380CC4-5D6E-409C-BE32-E72D297353CC}">
              <c16:uniqueId val="{00000011-E721-4F85-946F-79FBBB0235FE}"/>
            </c:ext>
          </c:extLst>
        </c:ser>
        <c:dLbls>
          <c:showLegendKey val="0"/>
          <c:showVal val="1"/>
          <c:showCatName val="0"/>
          <c:showSerName val="0"/>
          <c:showPercent val="0"/>
          <c:showBubbleSize val="0"/>
        </c:dLbls>
        <c:gapWidth val="63"/>
        <c:axId val="1714290416"/>
        <c:axId val="1991646032"/>
        <c:extLst/>
      </c:barChart>
      <c:lineChart>
        <c:grouping val="standard"/>
        <c:varyColors val="0"/>
        <c:ser>
          <c:idx val="3"/>
          <c:order val="1"/>
          <c:tx>
            <c:strRef>
              <c:f>'Fig 1.3 approved capacity'!$F$34</c:f>
              <c:strCache>
                <c:ptCount val="1"/>
                <c:pt idx="0">
                  <c:v>Cumulative capacity (MW)</c:v>
                </c:pt>
              </c:strCache>
            </c:strRef>
          </c:tx>
          <c:spPr>
            <a:ln w="28575" cap="rnd">
              <a:solidFill>
                <a:srgbClr val="2363AF"/>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B-E721-4F85-946F-79FBBB0235FE}"/>
                </c:ext>
              </c:extLst>
            </c:dLbl>
            <c:dLbl>
              <c:idx val="1"/>
              <c:delete val="1"/>
              <c:extLst>
                <c:ext xmlns:c15="http://schemas.microsoft.com/office/drawing/2012/chart" uri="{CE6537A1-D6FC-4f65-9D91-7224C49458BB}"/>
                <c:ext xmlns:c16="http://schemas.microsoft.com/office/drawing/2014/chart" uri="{C3380CC4-5D6E-409C-BE32-E72D297353CC}">
                  <c16:uniqueId val="{0000001A-E721-4F85-946F-79FBBB0235FE}"/>
                </c:ext>
              </c:extLst>
            </c:dLbl>
            <c:dLbl>
              <c:idx val="2"/>
              <c:delete val="1"/>
              <c:extLst>
                <c:ext xmlns:c15="http://schemas.microsoft.com/office/drawing/2012/chart" uri="{CE6537A1-D6FC-4f65-9D91-7224C49458BB}"/>
                <c:ext xmlns:c16="http://schemas.microsoft.com/office/drawing/2014/chart" uri="{C3380CC4-5D6E-409C-BE32-E72D297353CC}">
                  <c16:uniqueId val="{00000019-E721-4F85-946F-79FBBB0235FE}"/>
                </c:ext>
              </c:extLst>
            </c:dLbl>
            <c:dLbl>
              <c:idx val="3"/>
              <c:delete val="1"/>
              <c:extLst>
                <c:ext xmlns:c15="http://schemas.microsoft.com/office/drawing/2012/chart" uri="{CE6537A1-D6FC-4f65-9D91-7224C49458BB}"/>
                <c:ext xmlns:c16="http://schemas.microsoft.com/office/drawing/2014/chart" uri="{C3380CC4-5D6E-409C-BE32-E72D297353CC}">
                  <c16:uniqueId val="{00000018-E721-4F85-946F-79FBBB0235FE}"/>
                </c:ext>
              </c:extLst>
            </c:dLbl>
            <c:dLbl>
              <c:idx val="4"/>
              <c:delete val="1"/>
              <c:extLst>
                <c:ext xmlns:c15="http://schemas.microsoft.com/office/drawing/2012/chart" uri="{CE6537A1-D6FC-4f65-9D91-7224C49458BB}"/>
                <c:ext xmlns:c16="http://schemas.microsoft.com/office/drawing/2014/chart" uri="{C3380CC4-5D6E-409C-BE32-E72D297353CC}">
                  <c16:uniqueId val="{00000017-E721-4F85-946F-79FBBB0235FE}"/>
                </c:ext>
              </c:extLst>
            </c:dLbl>
            <c:dLbl>
              <c:idx val="5"/>
              <c:delete val="1"/>
              <c:extLst>
                <c:ext xmlns:c15="http://schemas.microsoft.com/office/drawing/2012/chart" uri="{CE6537A1-D6FC-4f65-9D91-7224C49458BB}"/>
                <c:ext xmlns:c16="http://schemas.microsoft.com/office/drawing/2014/chart" uri="{C3380CC4-5D6E-409C-BE32-E72D297353CC}">
                  <c16:uniqueId val="{00000016-E721-4F85-946F-79FBBB0235FE}"/>
                </c:ext>
              </c:extLst>
            </c:dLbl>
            <c:dLbl>
              <c:idx val="6"/>
              <c:delete val="1"/>
              <c:extLst>
                <c:ext xmlns:c15="http://schemas.microsoft.com/office/drawing/2012/chart" uri="{CE6537A1-D6FC-4f65-9D91-7224C49458BB}"/>
                <c:ext xmlns:c16="http://schemas.microsoft.com/office/drawing/2014/chart" uri="{C3380CC4-5D6E-409C-BE32-E72D297353CC}">
                  <c16:uniqueId val="{00000015-E721-4F85-946F-79FBBB0235FE}"/>
                </c:ext>
              </c:extLst>
            </c:dLbl>
            <c:dLbl>
              <c:idx val="7"/>
              <c:delete val="1"/>
              <c:extLst>
                <c:ext xmlns:c15="http://schemas.microsoft.com/office/drawing/2012/chart" uri="{CE6537A1-D6FC-4f65-9D91-7224C49458BB}"/>
                <c:ext xmlns:c16="http://schemas.microsoft.com/office/drawing/2014/chart" uri="{C3380CC4-5D6E-409C-BE32-E72D297353CC}">
                  <c16:uniqueId val="{00000014-E721-4F85-946F-79FBBB0235FE}"/>
                </c:ext>
              </c:extLst>
            </c:dLbl>
            <c:dLbl>
              <c:idx val="8"/>
              <c:delete val="1"/>
              <c:extLst>
                <c:ext xmlns:c15="http://schemas.microsoft.com/office/drawing/2012/chart" uri="{CE6537A1-D6FC-4f65-9D91-7224C49458BB}"/>
                <c:ext xmlns:c16="http://schemas.microsoft.com/office/drawing/2014/chart" uri="{C3380CC4-5D6E-409C-BE32-E72D297353CC}">
                  <c16:uniqueId val="{00000013-E721-4F85-946F-79FBBB0235FE}"/>
                </c:ext>
              </c:extLst>
            </c:dLbl>
            <c:dLbl>
              <c:idx val="9"/>
              <c:numFmt formatCode="#,##0" sourceLinked="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721-4F85-946F-79FBBB0235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1.3 approved capacity'!$B$35:$B$44</c:f>
              <c:strCache>
                <c:ptCount val="10"/>
                <c:pt idx="0">
                  <c:v> 2011-12 </c:v>
                </c:pt>
                <c:pt idx="1">
                  <c:v> 2012-13 </c:v>
                </c:pt>
                <c:pt idx="2">
                  <c:v> 2013-14 </c:v>
                </c:pt>
                <c:pt idx="3">
                  <c:v> 2014-15 </c:v>
                </c:pt>
                <c:pt idx="4">
                  <c:v> 2015-16 </c:v>
                </c:pt>
                <c:pt idx="5">
                  <c:v> 2016-17 </c:v>
                </c:pt>
                <c:pt idx="6">
                  <c:v> 2017-18 </c:v>
                </c:pt>
                <c:pt idx="7">
                  <c:v> 2018-19 </c:v>
                </c:pt>
                <c:pt idx="8">
                  <c:v> 2019-20 </c:v>
                </c:pt>
                <c:pt idx="9">
                  <c:v> 2020-21 </c:v>
                </c:pt>
              </c:strCache>
            </c:strRef>
          </c:cat>
          <c:val>
            <c:numRef>
              <c:f>'Fig 1.3 approved capacity'!$F$35:$F$44</c:f>
              <c:numCache>
                <c:formatCode>#,##0.0</c:formatCode>
                <c:ptCount val="10"/>
                <c:pt idx="0">
                  <c:v>2.3719999999999999</c:v>
                </c:pt>
                <c:pt idx="1">
                  <c:v>234.18099999999998</c:v>
                </c:pt>
                <c:pt idx="2">
                  <c:v>670.91200000000003</c:v>
                </c:pt>
                <c:pt idx="3">
                  <c:v>1457.039</c:v>
                </c:pt>
                <c:pt idx="4">
                  <c:v>2351.2780000000002</c:v>
                </c:pt>
                <c:pt idx="5">
                  <c:v>3125.1600000000003</c:v>
                </c:pt>
                <c:pt idx="6">
                  <c:v>3908.2640000000001</c:v>
                </c:pt>
                <c:pt idx="7">
                  <c:v>4440.8999999999996</c:v>
                </c:pt>
                <c:pt idx="8">
                  <c:v>5100.4560000000001</c:v>
                </c:pt>
                <c:pt idx="9">
                  <c:v>5309.0740000000005</c:v>
                </c:pt>
              </c:numCache>
            </c:numRef>
          </c:val>
          <c:smooth val="0"/>
          <c:extLst>
            <c:ext xmlns:c16="http://schemas.microsoft.com/office/drawing/2014/chart" uri="{C3380CC4-5D6E-409C-BE32-E72D297353CC}">
              <c16:uniqueId val="{00000012-E721-4F85-946F-79FBBB0235FE}"/>
            </c:ext>
          </c:extLst>
        </c:ser>
        <c:dLbls>
          <c:showLegendKey val="0"/>
          <c:showVal val="1"/>
          <c:showCatName val="0"/>
          <c:showSerName val="0"/>
          <c:showPercent val="0"/>
          <c:showBubbleSize val="0"/>
        </c:dLbls>
        <c:marker val="1"/>
        <c:smooth val="0"/>
        <c:axId val="1714298016"/>
        <c:axId val="1707652480"/>
        <c:extLst/>
      </c:lineChart>
      <c:catAx>
        <c:axId val="1714290416"/>
        <c:scaling>
          <c:orientation val="minMax"/>
        </c:scaling>
        <c:delete val="0"/>
        <c:axPos val="b"/>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91646032"/>
        <c:crosses val="autoZero"/>
        <c:auto val="1"/>
        <c:lblAlgn val="ctr"/>
        <c:lblOffset val="100"/>
        <c:noMultiLvlLbl val="0"/>
      </c:catAx>
      <c:valAx>
        <c:axId val="1991646032"/>
        <c:scaling>
          <c:orientation val="minMax"/>
        </c:scaling>
        <c:delete val="0"/>
        <c:axPos val="l"/>
        <c:majorGridlines>
          <c:spPr>
            <a:ln w="6350" cap="flat" cmpd="sng" algn="ctr">
              <a:solidFill>
                <a:srgbClr val="A1ABB2"/>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t>Annual approved capacity (MW)</a:t>
                </a:r>
              </a:p>
            </c:rich>
          </c:tx>
          <c:layout>
            <c:manualLayout>
              <c:xMode val="edge"/>
              <c:yMode val="edge"/>
              <c:x val="8.2041343669250651E-3"/>
              <c:y val="0.116345555555555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714290416"/>
        <c:crosses val="autoZero"/>
        <c:crossBetween val="between"/>
      </c:valAx>
      <c:valAx>
        <c:axId val="1707652480"/>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t>Cumulative capacity (MW)</a:t>
                </a:r>
              </a:p>
            </c:rich>
          </c:tx>
          <c:layout>
            <c:manualLayout>
              <c:xMode val="edge"/>
              <c:yMode val="edge"/>
              <c:x val="0.96964975284305421"/>
              <c:y val="0.117977243277114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714298016"/>
        <c:crosses val="max"/>
        <c:crossBetween val="between"/>
        <c:majorUnit val="600"/>
      </c:valAx>
      <c:catAx>
        <c:axId val="17142980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70765248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040085235661706E-4"/>
          <c:y val="0.14580401741262827"/>
          <c:w val="0.99981964162133741"/>
          <c:h val="0.66984538680557271"/>
        </c:manualLayout>
      </c:layout>
      <c:ofPieChart>
        <c:ofPieType val="pie"/>
        <c:varyColors val="1"/>
        <c:ser>
          <c:idx val="0"/>
          <c:order val="0"/>
          <c:tx>
            <c:strRef>
              <c:f>'Fig 1.4, Tab 1.1 accred by tech'!$E$31</c:f>
              <c:strCache>
                <c:ptCount val="1"/>
                <c:pt idx="0">
                  <c:v>% of total accreditations</c:v>
                </c:pt>
              </c:strCache>
            </c:strRef>
          </c:tx>
          <c:dPt>
            <c:idx val="0"/>
            <c:bubble3D val="0"/>
            <c:spPr>
              <a:solidFill>
                <a:srgbClr val="079448"/>
              </a:solidFill>
              <a:ln w="19050">
                <a:solidFill>
                  <a:schemeClr val="lt1"/>
                </a:solidFill>
              </a:ln>
              <a:effectLst/>
            </c:spPr>
            <c:extLst>
              <c:ext xmlns:c16="http://schemas.microsoft.com/office/drawing/2014/chart" uri="{C3380CC4-5D6E-409C-BE32-E72D297353CC}">
                <c16:uniqueId val="{00000001-1F85-421D-AA56-F60E15EA038D}"/>
              </c:ext>
            </c:extLst>
          </c:dPt>
          <c:dPt>
            <c:idx val="1"/>
            <c:bubble3D val="0"/>
            <c:spPr>
              <a:solidFill>
                <a:srgbClr val="91AE3C"/>
              </a:solidFill>
              <a:ln w="19050">
                <a:solidFill>
                  <a:schemeClr val="lt1"/>
                </a:solidFill>
              </a:ln>
              <a:effectLst/>
            </c:spPr>
            <c:extLst>
              <c:ext xmlns:c16="http://schemas.microsoft.com/office/drawing/2014/chart" uri="{C3380CC4-5D6E-409C-BE32-E72D297353CC}">
                <c16:uniqueId val="{00000003-1F85-421D-AA56-F60E15EA038D}"/>
              </c:ext>
            </c:extLst>
          </c:dPt>
          <c:dPt>
            <c:idx val="2"/>
            <c:bubble3D val="0"/>
            <c:spPr>
              <a:solidFill>
                <a:srgbClr val="51C1B5"/>
              </a:solidFill>
              <a:ln w="19050">
                <a:solidFill>
                  <a:schemeClr val="lt1"/>
                </a:solidFill>
              </a:ln>
              <a:effectLst/>
            </c:spPr>
            <c:extLst>
              <c:ext xmlns:c16="http://schemas.microsoft.com/office/drawing/2014/chart" uri="{C3380CC4-5D6E-409C-BE32-E72D297353CC}">
                <c16:uniqueId val="{00000005-1F85-421D-AA56-F60E15EA038D}"/>
              </c:ext>
            </c:extLst>
          </c:dPt>
          <c:dPt>
            <c:idx val="3"/>
            <c:bubble3D val="0"/>
            <c:spPr>
              <a:solidFill>
                <a:srgbClr val="109DC1"/>
              </a:solidFill>
              <a:ln w="19050">
                <a:solidFill>
                  <a:schemeClr val="lt1"/>
                </a:solidFill>
              </a:ln>
              <a:effectLst/>
            </c:spPr>
            <c:extLst>
              <c:ext xmlns:c16="http://schemas.microsoft.com/office/drawing/2014/chart" uri="{C3380CC4-5D6E-409C-BE32-E72D297353CC}">
                <c16:uniqueId val="{00000007-1F85-421D-AA56-F60E15EA038D}"/>
              </c:ext>
            </c:extLst>
          </c:dPt>
          <c:dPt>
            <c:idx val="4"/>
            <c:bubble3D val="0"/>
            <c:spPr>
              <a:solidFill>
                <a:srgbClr val="2363AF"/>
              </a:solidFill>
              <a:ln w="19050">
                <a:solidFill>
                  <a:schemeClr val="lt1"/>
                </a:solidFill>
              </a:ln>
              <a:effectLst/>
            </c:spPr>
            <c:extLst>
              <c:ext xmlns:c16="http://schemas.microsoft.com/office/drawing/2014/chart" uri="{C3380CC4-5D6E-409C-BE32-E72D297353CC}">
                <c16:uniqueId val="{00000009-1F85-421D-AA56-F60E15EA038D}"/>
              </c:ext>
            </c:extLst>
          </c:dPt>
          <c:dPt>
            <c:idx val="5"/>
            <c:bubble3D val="0"/>
            <c:spPr>
              <a:solidFill>
                <a:srgbClr val="45286F"/>
              </a:solidFill>
              <a:ln w="19050">
                <a:solidFill>
                  <a:schemeClr val="lt1"/>
                </a:solidFill>
              </a:ln>
              <a:effectLst/>
            </c:spPr>
            <c:extLst>
              <c:ext xmlns:c16="http://schemas.microsoft.com/office/drawing/2014/chart" uri="{C3380CC4-5D6E-409C-BE32-E72D297353CC}">
                <c16:uniqueId val="{0000000B-1F85-421D-AA56-F60E15EA038D}"/>
              </c:ext>
            </c:extLst>
          </c:dPt>
          <c:dPt>
            <c:idx val="6"/>
            <c:bubble3D val="0"/>
            <c:spPr>
              <a:solidFill>
                <a:srgbClr val="A1ABB2"/>
              </a:solidFill>
              <a:ln w="19050">
                <a:solidFill>
                  <a:schemeClr val="lt1"/>
                </a:solidFill>
              </a:ln>
              <a:effectLst/>
            </c:spPr>
            <c:extLst>
              <c:ext xmlns:c16="http://schemas.microsoft.com/office/drawing/2014/chart" uri="{C3380CC4-5D6E-409C-BE32-E72D297353CC}">
                <c16:uniqueId val="{0000000D-1F85-421D-AA56-F60E15EA038D}"/>
              </c:ext>
            </c:extLst>
          </c:dPt>
          <c:dPt>
            <c:idx val="7"/>
            <c:bubble3D val="0"/>
            <c:spPr>
              <a:solidFill>
                <a:srgbClr val="9E712A"/>
              </a:solidFill>
              <a:ln w="19050">
                <a:solidFill>
                  <a:schemeClr val="lt1"/>
                </a:solidFill>
              </a:ln>
              <a:effectLst/>
            </c:spPr>
            <c:extLst>
              <c:ext xmlns:c16="http://schemas.microsoft.com/office/drawing/2014/chart" uri="{C3380CC4-5D6E-409C-BE32-E72D297353CC}">
                <c16:uniqueId val="{0000000F-1F85-421D-AA56-F60E15EA038D}"/>
              </c:ext>
            </c:extLst>
          </c:dPt>
          <c:dPt>
            <c:idx val="8"/>
            <c:bubble3D val="0"/>
            <c:spPr>
              <a:solidFill>
                <a:srgbClr val="CC3399"/>
              </a:solidFill>
              <a:ln w="19050">
                <a:solidFill>
                  <a:schemeClr val="lt1"/>
                </a:solidFill>
              </a:ln>
              <a:effectLst/>
            </c:spPr>
            <c:extLst>
              <c:ext xmlns:c16="http://schemas.microsoft.com/office/drawing/2014/chart" uri="{C3380CC4-5D6E-409C-BE32-E72D297353CC}">
                <c16:uniqueId val="{00000011-1F85-421D-AA56-F60E15EA038D}"/>
              </c:ext>
            </c:extLst>
          </c:dPt>
          <c:dPt>
            <c:idx val="9"/>
            <c:bubble3D val="0"/>
            <c:spPr>
              <a:solidFill>
                <a:srgbClr val="A1ABB2"/>
              </a:solidFill>
              <a:ln w="19050">
                <a:solidFill>
                  <a:schemeClr val="lt1"/>
                </a:solidFill>
              </a:ln>
              <a:effectLst/>
            </c:spPr>
            <c:extLst>
              <c:ext xmlns:c16="http://schemas.microsoft.com/office/drawing/2014/chart" uri="{C3380CC4-5D6E-409C-BE32-E72D297353CC}">
                <c16:uniqueId val="{00000013-1F85-421D-AA56-F60E15EA038D}"/>
              </c:ext>
            </c:extLst>
          </c:dPt>
          <c:dLbls>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85-421D-AA56-F60E15EA038D}"/>
                </c:ext>
              </c:extLst>
            </c:dLbl>
            <c:dLbl>
              <c:idx val="1"/>
              <c:layout>
                <c:manualLayout>
                  <c:x val="-5.4805425505112866E-2"/>
                  <c:y val="-0.12174824721653048"/>
                </c:manualLayout>
              </c:layout>
              <c:tx>
                <c:rich>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a:t>GSHP</a:t>
                    </a:r>
                    <a:r>
                      <a:rPr lang="en-US" baseline="0"/>
                      <a:t> </a:t>
                    </a:r>
                    <a:fld id="{4DFA006B-FF74-4264-9F0C-F70FC9FA04DB}" type="VALUE">
                      <a:rPr lang="en-US" baseline="0"/>
                      <a:pPr>
                        <a:defRPr sz="700" b="1">
                          <a:solidFill>
                            <a:sysClr val="windowText" lastClr="000000"/>
                          </a:solidFill>
                        </a:defRPr>
                      </a:pPr>
                      <a:t>[VALUE]</a:t>
                    </a:fld>
                    <a:endParaRPr lang="en-US" baseline="0"/>
                  </a:p>
                </c:rich>
              </c:tx>
              <c:numFmt formatCode="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1F85-421D-AA56-F60E15EA038D}"/>
                </c:ext>
              </c:extLst>
            </c:dLbl>
            <c:dLbl>
              <c:idx val="2"/>
              <c:layout>
                <c:manualLayout>
                  <c:x val="4.6061248079980348E-2"/>
                  <c:y val="-0.19491204195159684"/>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F85-421D-AA56-F60E15EA038D}"/>
                </c:ext>
              </c:extLst>
            </c:dLbl>
            <c:dLbl>
              <c:idx val="3"/>
              <c:layout>
                <c:manualLayout>
                  <c:x val="2.5407869376772717E-2"/>
                  <c:y val="-0.1867138704421458"/>
                </c:manualLayout>
              </c:layout>
              <c:tx>
                <c:rich>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a:t>ASHP</a:t>
                    </a:r>
                    <a:r>
                      <a:rPr lang="en-US" baseline="0"/>
                      <a:t> </a:t>
                    </a:r>
                    <a:fld id="{F20B2FEF-B4CC-44C9-948F-57E9BEF06A3D}" type="VALUE">
                      <a:rPr lang="en-US" baseline="0"/>
                      <a:pPr>
                        <a:defRPr sz="700" b="1">
                          <a:solidFill>
                            <a:sysClr val="windowText" lastClr="000000"/>
                          </a:solidFill>
                        </a:defRPr>
                      </a:pPr>
                      <a:t>[VALUE]</a:t>
                    </a:fld>
                    <a:endParaRPr lang="en-US" baseline="0"/>
                  </a:p>
                </c:rich>
              </c:tx>
              <c:numFmt formatCode="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1F85-421D-AA56-F60E15EA038D}"/>
                </c:ext>
              </c:extLst>
            </c:dLbl>
            <c:dLbl>
              <c:idx val="4"/>
              <c:layout>
                <c:manualLayout>
                  <c:x val="4.5237522919892748E-2"/>
                  <c:y val="-0.17222846257025537"/>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F85-421D-AA56-F60E15EA038D}"/>
                </c:ext>
              </c:extLst>
            </c:dLbl>
            <c:dLbl>
              <c:idx val="5"/>
              <c:layout>
                <c:manualLayout>
                  <c:x val="-7.9849451878688804E-2"/>
                  <c:y val="-0.15312764266532894"/>
                </c:manualLayout>
              </c:layout>
              <c:tx>
                <c:rich>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r>
                      <a:rPr lang="en-US"/>
                      <a:t>WSHP</a:t>
                    </a:r>
                    <a:r>
                      <a:rPr lang="en-US" baseline="0"/>
                      <a:t> </a:t>
                    </a:r>
                    <a:fld id="{E3F8F4C5-98BC-4E4D-8BAF-064B216AD7F6}" type="VALUE">
                      <a:rPr lang="en-US" baseline="0"/>
                      <a:pPr>
                        <a:defRPr sz="700" b="1">
                          <a:solidFill>
                            <a:schemeClr val="bg1"/>
                          </a:solidFill>
                        </a:defRPr>
                      </a:pPr>
                      <a:t>[VALUE]</a:t>
                    </a:fld>
                    <a:endParaRPr lang="en-US" baseline="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1F85-421D-AA56-F60E15EA038D}"/>
                </c:ext>
              </c:extLst>
            </c:dLbl>
            <c:dLbl>
              <c:idx val="6"/>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F85-421D-AA56-F60E15EA038D}"/>
                </c:ext>
              </c:extLst>
            </c:dLbl>
            <c:dLbl>
              <c:idx val="7"/>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F85-421D-AA56-F60E15EA038D}"/>
                </c:ext>
              </c:extLst>
            </c:dLbl>
            <c:dLbl>
              <c:idx val="8"/>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F85-421D-AA56-F60E15EA038D}"/>
                </c:ext>
              </c:extLst>
            </c:dLbl>
            <c:dLbl>
              <c:idx val="9"/>
              <c:delete val="1"/>
              <c:extLst>
                <c:ext xmlns:c15="http://schemas.microsoft.com/office/drawing/2012/chart" uri="{CE6537A1-D6FC-4f65-9D91-7224C49458BB}"/>
                <c:ext xmlns:c16="http://schemas.microsoft.com/office/drawing/2014/chart" uri="{C3380CC4-5D6E-409C-BE32-E72D297353CC}">
                  <c16:uniqueId val="{00000013-1F85-421D-AA56-F60E15EA038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1.4, Tab 1.1 accred by tech'!$B$32:$B$40</c:f>
              <c:strCache>
                <c:ptCount val="9"/>
                <c:pt idx="0">
                  <c:v> Solid Biomass Boiler </c:v>
                </c:pt>
                <c:pt idx="1">
                  <c:v> Ground Source Heat Pump (GSHP) </c:v>
                </c:pt>
                <c:pt idx="2">
                  <c:v> Biogas </c:v>
                </c:pt>
                <c:pt idx="3">
                  <c:v> Air Source Heat Pump (ASHP) </c:v>
                </c:pt>
                <c:pt idx="4">
                  <c:v> Solar Thermal </c:v>
                </c:pt>
                <c:pt idx="5">
                  <c:v> Water Source Heat Pump (WSHP) </c:v>
                </c:pt>
                <c:pt idx="6">
                  <c:v> Biomethane </c:v>
                </c:pt>
                <c:pt idx="7">
                  <c:v> Solid Biomass CHP </c:v>
                </c:pt>
                <c:pt idx="8">
                  <c:v> Waste </c:v>
                </c:pt>
              </c:strCache>
            </c:strRef>
          </c:cat>
          <c:val>
            <c:numRef>
              <c:f>'Fig 1.4, Tab 1.1 accred by tech'!$E$32:$E$40</c:f>
              <c:numCache>
                <c:formatCode>0.00%</c:formatCode>
                <c:ptCount val="9"/>
                <c:pt idx="0">
                  <c:v>0.81730401529636709</c:v>
                </c:pt>
                <c:pt idx="1">
                  <c:v>8.2409177820267687E-2</c:v>
                </c:pt>
                <c:pt idx="2">
                  <c:v>3.6281070745697898E-2</c:v>
                </c:pt>
                <c:pt idx="3">
                  <c:v>3.3652007648183553E-2</c:v>
                </c:pt>
                <c:pt idx="4">
                  <c:v>1.5774378585086041E-2</c:v>
                </c:pt>
                <c:pt idx="5">
                  <c:v>5.592734225621415E-3</c:v>
                </c:pt>
                <c:pt idx="6">
                  <c:v>4.6367112810707456E-3</c:v>
                </c:pt>
                <c:pt idx="7">
                  <c:v>4.1586998087954109E-3</c:v>
                </c:pt>
                <c:pt idx="8">
                  <c:v>1.9120458891013384E-4</c:v>
                </c:pt>
              </c:numCache>
            </c:numRef>
          </c:val>
          <c:extLst>
            <c:ext xmlns:c16="http://schemas.microsoft.com/office/drawing/2014/chart" uri="{C3380CC4-5D6E-409C-BE32-E72D297353CC}">
              <c16:uniqueId val="{00000014-1F85-421D-AA56-F60E15EA038D}"/>
            </c:ext>
          </c:extLst>
        </c:ser>
        <c:dLbls>
          <c:dLblPos val="bestFit"/>
          <c:showLegendKey val="0"/>
          <c:showVal val="1"/>
          <c:showCatName val="0"/>
          <c:showSerName val="0"/>
          <c:showPercent val="0"/>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56869029212701"/>
          <c:y val="0.11064663079915442"/>
          <c:w val="0.87391437903812086"/>
          <c:h val="0.78248773587818254"/>
        </c:manualLayout>
      </c:layout>
      <c:barChart>
        <c:barDir val="bar"/>
        <c:grouping val="stacked"/>
        <c:varyColors val="0"/>
        <c:ser>
          <c:idx val="0"/>
          <c:order val="0"/>
          <c:tx>
            <c:strRef>
              <c:f>'Fig 1.5 Accred capacity by tech'!$C$36:$D$36</c:f>
              <c:strCache>
                <c:ptCount val="1"/>
                <c:pt idx="0">
                  <c:v>Solid Biomass Boiler</c:v>
                </c:pt>
              </c:strCache>
            </c:strRef>
          </c:tx>
          <c:spPr>
            <a:solidFill>
              <a:srgbClr val="079448"/>
            </a:solidFill>
            <a:ln>
              <a:noFill/>
            </a:ln>
            <a:effectLst/>
          </c:spPr>
          <c:invertIfNegative val="0"/>
          <c:cat>
            <c:strRef>
              <c:f>'Fig 1.5 Accred capacity by tech'!$B$38:$B$47</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Ref>
              <c:f>'Fig 1.5 Accred capacity by tech'!$D$38:$D$47</c:f>
              <c:numCache>
                <c:formatCode>0.0%</c:formatCode>
                <c:ptCount val="10"/>
                <c:pt idx="0">
                  <c:v>0.95362563237774034</c:v>
                </c:pt>
                <c:pt idx="1">
                  <c:v>0.99028941930641179</c:v>
                </c:pt>
                <c:pt idx="2">
                  <c:v>0.98630507108494703</c:v>
                </c:pt>
                <c:pt idx="3">
                  <c:v>0.98417558486097034</c:v>
                </c:pt>
                <c:pt idx="4">
                  <c:v>0.91873089856291212</c:v>
                </c:pt>
                <c:pt idx="5">
                  <c:v>0.80191295313755839</c:v>
                </c:pt>
                <c:pt idx="6">
                  <c:v>0.78623018143184042</c:v>
                </c:pt>
                <c:pt idx="7">
                  <c:v>0.61848992557769278</c:v>
                </c:pt>
                <c:pt idx="8">
                  <c:v>0.48328875789167258</c:v>
                </c:pt>
                <c:pt idx="9">
                  <c:v>0.52243334707455735</c:v>
                </c:pt>
              </c:numCache>
            </c:numRef>
          </c:val>
          <c:extLst>
            <c:ext xmlns:c16="http://schemas.microsoft.com/office/drawing/2014/chart" uri="{C3380CC4-5D6E-409C-BE32-E72D297353CC}">
              <c16:uniqueId val="{00000000-4140-41A8-BC76-5B57303CBCB9}"/>
            </c:ext>
          </c:extLst>
        </c:ser>
        <c:ser>
          <c:idx val="3"/>
          <c:order val="1"/>
          <c:tx>
            <c:strRef>
              <c:f>'Fig 1.5 Accred capacity by tech'!$I$36:$J$36</c:f>
              <c:strCache>
                <c:ptCount val="1"/>
                <c:pt idx="0">
                  <c:v>Ground Source Heat Pump</c:v>
                </c:pt>
              </c:strCache>
            </c:strRef>
          </c:tx>
          <c:spPr>
            <a:solidFill>
              <a:srgbClr val="109DC1"/>
            </a:solidFill>
            <a:ln>
              <a:noFill/>
            </a:ln>
            <a:effectLst/>
          </c:spPr>
          <c:invertIfNegative val="0"/>
          <c:cat>
            <c:strRef>
              <c:f>'Fig 1.5 Accred capacity by tech'!$B$38:$B$47</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Ref>
              <c:f>'Fig 1.5 Accred capacity by tech'!$J$38:$J$47</c:f>
              <c:numCache>
                <c:formatCode>0.00%</c:formatCode>
                <c:ptCount val="10"/>
                <c:pt idx="0">
                  <c:v>3.6256323777403038E-2</c:v>
                </c:pt>
                <c:pt idx="1">
                  <c:v>4.3915464887040621E-3</c:v>
                </c:pt>
                <c:pt idx="2" formatCode="0.0%">
                  <c:v>8.4834829677765036E-3</c:v>
                </c:pt>
                <c:pt idx="3" formatCode="0.0%">
                  <c:v>9.6485682338858739E-3</c:v>
                </c:pt>
                <c:pt idx="4" formatCode="0.0%">
                  <c:v>4.839310296240714E-2</c:v>
                </c:pt>
                <c:pt idx="5" formatCode="0.0%">
                  <c:v>2.1399903344437525E-2</c:v>
                </c:pt>
                <c:pt idx="6" formatCode="0.0%">
                  <c:v>9.4393592677345546E-3</c:v>
                </c:pt>
                <c:pt idx="7" formatCode="0.0%">
                  <c:v>2.6295631538236244E-2</c:v>
                </c:pt>
                <c:pt idx="8" formatCode="0.0%">
                  <c:v>9.4007180588153244E-2</c:v>
                </c:pt>
                <c:pt idx="9" formatCode="0.0%">
                  <c:v>0.31075458493514463</c:v>
                </c:pt>
              </c:numCache>
            </c:numRef>
          </c:val>
          <c:extLst>
            <c:ext xmlns:c16="http://schemas.microsoft.com/office/drawing/2014/chart" uri="{C3380CC4-5D6E-409C-BE32-E72D297353CC}">
              <c16:uniqueId val="{00000003-4140-41A8-BC76-5B57303CBCB9}"/>
            </c:ext>
          </c:extLst>
        </c:ser>
        <c:ser>
          <c:idx val="1"/>
          <c:order val="2"/>
          <c:tx>
            <c:strRef>
              <c:f>'Fig 1.5 Accred capacity by tech'!$E$36:$F$36</c:f>
              <c:strCache>
                <c:ptCount val="1"/>
                <c:pt idx="0">
                  <c:v>Biogas</c:v>
                </c:pt>
              </c:strCache>
            </c:strRef>
          </c:tx>
          <c:spPr>
            <a:solidFill>
              <a:srgbClr val="91AE3C"/>
            </a:solidFill>
            <a:ln>
              <a:noFill/>
            </a:ln>
            <a:effectLst/>
          </c:spPr>
          <c:invertIfNegative val="0"/>
          <c:cat>
            <c:strRef>
              <c:f>'Fig 1.5 Accred capacity by tech'!$B$38:$B$47</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Ref>
              <c:f>'Fig 1.5 Accred capacity by tech'!$F$38:$F$47</c:f>
              <c:numCache>
                <c:formatCode>0.00%</c:formatCode>
                <c:ptCount val="10"/>
                <c:pt idx="0">
                  <c:v>0</c:v>
                </c:pt>
                <c:pt idx="1">
                  <c:v>8.5415147815658577E-4</c:v>
                </c:pt>
                <c:pt idx="2">
                  <c:v>4.0757354069209651E-4</c:v>
                </c:pt>
                <c:pt idx="3" formatCode="0.0%">
                  <c:v>4.4636553635735701E-3</c:v>
                </c:pt>
                <c:pt idx="4" formatCode="0.0%">
                  <c:v>2.1603844162466634E-2</c:v>
                </c:pt>
                <c:pt idx="5" formatCode="0.0%">
                  <c:v>0.12815519678710707</c:v>
                </c:pt>
                <c:pt idx="6" formatCode="0.0%">
                  <c:v>9.09725911245505E-2</c:v>
                </c:pt>
                <c:pt idx="7" formatCode="0.0%">
                  <c:v>0.1574677641015628</c:v>
                </c:pt>
                <c:pt idx="8" formatCode="0.0%">
                  <c:v>4.6443364930347085E-2</c:v>
                </c:pt>
                <c:pt idx="9">
                  <c:v>4.5288517769320004E-2</c:v>
                </c:pt>
              </c:numCache>
            </c:numRef>
          </c:val>
          <c:extLst>
            <c:ext xmlns:c16="http://schemas.microsoft.com/office/drawing/2014/chart" uri="{C3380CC4-5D6E-409C-BE32-E72D297353CC}">
              <c16:uniqueId val="{00000001-4140-41A8-BC76-5B57303CBCB9}"/>
            </c:ext>
          </c:extLst>
        </c:ser>
        <c:ser>
          <c:idx val="2"/>
          <c:order val="3"/>
          <c:tx>
            <c:strRef>
              <c:f>'Fig 1.5 Accred capacity by tech'!$G$36:$H$36</c:f>
              <c:strCache>
                <c:ptCount val="1"/>
                <c:pt idx="0">
                  <c:v>Solid Biomass CHP</c:v>
                </c:pt>
              </c:strCache>
            </c:strRef>
          </c:tx>
          <c:spPr>
            <a:solidFill>
              <a:srgbClr val="51C1B5"/>
            </a:solidFill>
            <a:ln>
              <a:noFill/>
            </a:ln>
            <a:effectLst/>
          </c:spPr>
          <c:invertIfNegative val="0"/>
          <c:cat>
            <c:strRef>
              <c:f>'Fig 1.5 Accred capacity by tech'!$B$38:$B$47</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Ref>
              <c:f>'Fig 1.5 Accred capacity by tech'!$H$38:$H$47</c:f>
              <c:numCache>
                <c:formatCode>0.00%</c:formatCode>
                <c:ptCount val="10"/>
                <c:pt idx="0">
                  <c:v>0</c:v>
                </c:pt>
                <c:pt idx="1">
                  <c:v>0</c:v>
                </c:pt>
                <c:pt idx="2">
                  <c:v>0</c:v>
                </c:pt>
                <c:pt idx="3">
                  <c:v>0</c:v>
                </c:pt>
                <c:pt idx="4" formatCode="0.0%">
                  <c:v>0</c:v>
                </c:pt>
                <c:pt idx="5" formatCode="0.0%">
                  <c:v>3.701985574028082E-2</c:v>
                </c:pt>
                <c:pt idx="6" formatCode="0.0%">
                  <c:v>0.10798438010787839</c:v>
                </c:pt>
                <c:pt idx="7" formatCode="0.0%">
                  <c:v>0.13783897445910528</c:v>
                </c:pt>
                <c:pt idx="8" formatCode="0.0%">
                  <c:v>0.18905748715802753</c:v>
                </c:pt>
                <c:pt idx="9" formatCode="0.0%">
                  <c:v>7.2381098467054613E-3</c:v>
                </c:pt>
              </c:numCache>
            </c:numRef>
          </c:val>
          <c:extLst>
            <c:ext xmlns:c16="http://schemas.microsoft.com/office/drawing/2014/chart" uri="{C3380CC4-5D6E-409C-BE32-E72D297353CC}">
              <c16:uniqueId val="{00000002-4140-41A8-BC76-5B57303CBCB9}"/>
            </c:ext>
          </c:extLst>
        </c:ser>
        <c:ser>
          <c:idx val="4"/>
          <c:order val="4"/>
          <c:tx>
            <c:strRef>
              <c:f>'Fig 1.5 Accred capacity by tech'!$K$36:$L$36</c:f>
              <c:strCache>
                <c:ptCount val="1"/>
                <c:pt idx="0">
                  <c:v>Waste</c:v>
                </c:pt>
              </c:strCache>
            </c:strRef>
          </c:tx>
          <c:spPr>
            <a:solidFill>
              <a:srgbClr val="2363AF"/>
            </a:solidFill>
            <a:ln>
              <a:noFill/>
            </a:ln>
            <a:effectLst/>
          </c:spPr>
          <c:invertIfNegative val="0"/>
          <c:cat>
            <c:strRef>
              <c:f>'Fig 1.5 Accred capacity by tech'!$B$38:$B$47</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Ref>
              <c:f>'Fig 1.5 Accred capacity by tech'!$L$38:$L$47</c:f>
              <c:numCache>
                <c:formatCode>0.00%</c:formatCode>
                <c:ptCount val="10"/>
                <c:pt idx="0">
                  <c:v>0</c:v>
                </c:pt>
                <c:pt idx="1">
                  <c:v>0</c:v>
                </c:pt>
                <c:pt idx="2">
                  <c:v>0</c:v>
                </c:pt>
                <c:pt idx="3">
                  <c:v>0</c:v>
                </c:pt>
                <c:pt idx="4">
                  <c:v>0</c:v>
                </c:pt>
                <c:pt idx="5">
                  <c:v>0</c:v>
                </c:pt>
                <c:pt idx="6">
                  <c:v>0</c:v>
                </c:pt>
                <c:pt idx="7">
                  <c:v>4.5246660007960411E-2</c:v>
                </c:pt>
                <c:pt idx="8">
                  <c:v>0.17132737781174001</c:v>
                </c:pt>
                <c:pt idx="9">
                  <c:v>0</c:v>
                </c:pt>
              </c:numCache>
            </c:numRef>
          </c:val>
          <c:extLst>
            <c:ext xmlns:c16="http://schemas.microsoft.com/office/drawing/2014/chart" uri="{C3380CC4-5D6E-409C-BE32-E72D297353CC}">
              <c16:uniqueId val="{00000004-4140-41A8-BC76-5B57303CBCB9}"/>
            </c:ext>
          </c:extLst>
        </c:ser>
        <c:ser>
          <c:idx val="5"/>
          <c:order val="5"/>
          <c:tx>
            <c:strRef>
              <c:f>'Fig 1.5 Accred capacity by tech'!$M$36:$N$36</c:f>
              <c:strCache>
                <c:ptCount val="1"/>
                <c:pt idx="0">
                  <c:v>Water Source Heat Pump</c:v>
                </c:pt>
              </c:strCache>
            </c:strRef>
          </c:tx>
          <c:spPr>
            <a:solidFill>
              <a:srgbClr val="A1ABB2"/>
            </a:solidFill>
            <a:ln>
              <a:noFill/>
            </a:ln>
            <a:effectLst/>
          </c:spPr>
          <c:invertIfNegative val="0"/>
          <c:cat>
            <c:strRef>
              <c:f>'Fig 1.5 Accred capacity by tech'!$B$38:$B$47</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Ref>
              <c:f>'Fig 1.5 Accred capacity by tech'!$N$38:$N$47</c:f>
              <c:numCache>
                <c:formatCode>0.00%</c:formatCode>
                <c:ptCount val="10"/>
                <c:pt idx="0">
                  <c:v>1.0118043844856661E-2</c:v>
                </c:pt>
                <c:pt idx="1">
                  <c:v>2.0232173901789836E-3</c:v>
                </c:pt>
                <c:pt idx="2">
                  <c:v>1.298282008833813E-3</c:v>
                </c:pt>
                <c:pt idx="3">
                  <c:v>8.2811047070002687E-4</c:v>
                </c:pt>
                <c:pt idx="4" formatCode="0.0%">
                  <c:v>8.1633657221391598E-3</c:v>
                </c:pt>
                <c:pt idx="5">
                  <c:v>3.2886150601771327E-3</c:v>
                </c:pt>
                <c:pt idx="6">
                  <c:v>1.3306023210199411E-3</c:v>
                </c:pt>
                <c:pt idx="7" formatCode="0.0%">
                  <c:v>7.6168340104686878E-3</c:v>
                </c:pt>
                <c:pt idx="8" formatCode="0.0%">
                  <c:v>8.2024877341726858E-3</c:v>
                </c:pt>
                <c:pt idx="9" formatCode="0.0%">
                  <c:v>5.7847357370888419E-2</c:v>
                </c:pt>
              </c:numCache>
            </c:numRef>
          </c:val>
          <c:extLst>
            <c:ext xmlns:c16="http://schemas.microsoft.com/office/drawing/2014/chart" uri="{C3380CC4-5D6E-409C-BE32-E72D297353CC}">
              <c16:uniqueId val="{00000005-4140-41A8-BC76-5B57303CBCB9}"/>
            </c:ext>
          </c:extLst>
        </c:ser>
        <c:ser>
          <c:idx val="6"/>
          <c:order val="6"/>
          <c:tx>
            <c:strRef>
              <c:f>'Fig 1.5 Accred capacity by tech'!$O$36:$P$36</c:f>
              <c:strCache>
                <c:ptCount val="1"/>
                <c:pt idx="0">
                  <c:v>Air Source Heat Pump</c:v>
                </c:pt>
              </c:strCache>
            </c:strRef>
          </c:tx>
          <c:spPr>
            <a:solidFill>
              <a:srgbClr val="45286F"/>
            </a:solidFill>
            <a:ln>
              <a:noFill/>
            </a:ln>
            <a:effectLst/>
          </c:spPr>
          <c:invertIfNegative val="0"/>
          <c:cat>
            <c:strRef>
              <c:f>'Fig 1.5 Accred capacity by tech'!$B$38:$B$47</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Ref>
              <c:f>'Fig 1.5 Accred capacity by tech'!$P$38:$P$47</c:f>
              <c:numCache>
                <c:formatCode>0.00%</c:formatCode>
                <c:ptCount val="10"/>
                <c:pt idx="0">
                  <c:v>0</c:v>
                </c:pt>
                <c:pt idx="1">
                  <c:v>0</c:v>
                </c:pt>
                <c:pt idx="2">
                  <c:v>0</c:v>
                </c:pt>
                <c:pt idx="3">
                  <c:v>2.6586035080845713E-4</c:v>
                </c:pt>
                <c:pt idx="4">
                  <c:v>2.6089222232535151E-3</c:v>
                </c:pt>
                <c:pt idx="5">
                  <c:v>6.5526785737360475E-3</c:v>
                </c:pt>
                <c:pt idx="6">
                  <c:v>3.5997772965021247E-3</c:v>
                </c:pt>
                <c:pt idx="7">
                  <c:v>5.4446188391321657E-3</c:v>
                </c:pt>
                <c:pt idx="8" formatCode="0.0%">
                  <c:v>7.5550825100522169E-3</c:v>
                </c:pt>
                <c:pt idx="9" formatCode="0.0%">
                  <c:v>5.3993423386284982E-2</c:v>
                </c:pt>
              </c:numCache>
            </c:numRef>
          </c:val>
          <c:extLst>
            <c:ext xmlns:c16="http://schemas.microsoft.com/office/drawing/2014/chart" uri="{C3380CC4-5D6E-409C-BE32-E72D297353CC}">
              <c16:uniqueId val="{00000006-4140-41A8-BC76-5B57303CBCB9}"/>
            </c:ext>
          </c:extLst>
        </c:ser>
        <c:ser>
          <c:idx val="7"/>
          <c:order val="7"/>
          <c:tx>
            <c:strRef>
              <c:f>'Fig 1.5 Accred capacity by tech'!$Q$36:$R$36</c:f>
              <c:strCache>
                <c:ptCount val="1"/>
                <c:pt idx="0">
                  <c:v>Solar Thermal</c:v>
                </c:pt>
              </c:strCache>
            </c:strRef>
          </c:tx>
          <c:spPr>
            <a:solidFill>
              <a:srgbClr val="CC3399"/>
            </a:solidFill>
            <a:ln>
              <a:noFill/>
            </a:ln>
            <a:effectLst/>
          </c:spPr>
          <c:invertIfNegative val="0"/>
          <c:cat>
            <c:strRef>
              <c:f>'Fig 1.5 Accred capacity by tech'!$B$38:$B$47</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Ref>
              <c:f>'Fig 1.5 Accred capacity by tech'!$R$38:$R$47</c:f>
              <c:numCache>
                <c:formatCode>0.00%</c:formatCode>
                <c:ptCount val="10"/>
                <c:pt idx="0">
                  <c:v>0</c:v>
                </c:pt>
                <c:pt idx="1">
                  <c:v>2.441665336548624E-3</c:v>
                </c:pt>
                <c:pt idx="2">
                  <c:v>3.5055903977505606E-3</c:v>
                </c:pt>
                <c:pt idx="3">
                  <c:v>6.1822072006177122E-4</c:v>
                </c:pt>
                <c:pt idx="4">
                  <c:v>4.9986636682139787E-4</c:v>
                </c:pt>
                <c:pt idx="5">
                  <c:v>1.6707973567029598E-3</c:v>
                </c:pt>
                <c:pt idx="6">
                  <c:v>4.4310845047401112E-4</c:v>
                </c:pt>
                <c:pt idx="7">
                  <c:v>1.5995914658415878E-3</c:v>
                </c:pt>
                <c:pt idx="8">
                  <c:v>1.1826137583465241E-4</c:v>
                </c:pt>
                <c:pt idx="9">
                  <c:v>2.4446596170991956E-3</c:v>
                </c:pt>
              </c:numCache>
            </c:numRef>
          </c:val>
          <c:extLst>
            <c:ext xmlns:c16="http://schemas.microsoft.com/office/drawing/2014/chart" uri="{C3380CC4-5D6E-409C-BE32-E72D297353CC}">
              <c16:uniqueId val="{00000007-4140-41A8-BC76-5B57303CBCB9}"/>
            </c:ext>
          </c:extLst>
        </c:ser>
        <c:dLbls>
          <c:showLegendKey val="0"/>
          <c:showVal val="0"/>
          <c:showCatName val="0"/>
          <c:showSerName val="0"/>
          <c:showPercent val="0"/>
          <c:showBubbleSize val="0"/>
        </c:dLbls>
        <c:gapWidth val="50"/>
        <c:overlap val="100"/>
        <c:axId val="1413135743"/>
        <c:axId val="1508653663"/>
      </c:barChart>
      <c:catAx>
        <c:axId val="1413135743"/>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sz="1000" b="0"/>
                  <a:t>Scheme year</a:t>
                </a:r>
              </a:p>
            </c:rich>
          </c:tx>
          <c:layout>
            <c:manualLayout>
              <c:xMode val="edge"/>
              <c:yMode val="edge"/>
              <c:x val="5.8270630678937162E-3"/>
              <c:y val="0.381831997374121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none"/>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08653663"/>
        <c:crosses val="autoZero"/>
        <c:auto val="1"/>
        <c:lblAlgn val="ctr"/>
        <c:lblOffset val="100"/>
        <c:noMultiLvlLbl val="0"/>
      </c:catAx>
      <c:valAx>
        <c:axId val="1508653663"/>
        <c:scaling>
          <c:orientation val="minMax"/>
          <c:max val="1"/>
        </c:scaling>
        <c:delete val="0"/>
        <c:axPos val="b"/>
        <c:majorGridlines>
          <c:spPr>
            <a:ln w="6350" cap="flat" cmpd="sng" algn="ctr">
              <a:solidFill>
                <a:schemeClr val="tx1">
                  <a:lumMod val="50000"/>
                  <a:lumOff val="50000"/>
                </a:schemeClr>
              </a:solidFill>
              <a:prstDash val="sys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sz="1000" b="0"/>
                  <a:t>% of total newly accredited capacity</a:t>
                </a:r>
              </a:p>
            </c:rich>
          </c:tx>
          <c:layout>
            <c:manualLayout>
              <c:xMode val="edge"/>
              <c:yMode val="edge"/>
              <c:x val="0.42287430990865837"/>
              <c:y val="0.95953042915895481"/>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413135743"/>
        <c:crosses val="autoZero"/>
        <c:crossBetween val="between"/>
      </c:valAx>
      <c:spPr>
        <a:noFill/>
        <a:ln>
          <a:noFill/>
        </a:ln>
        <a:effectLst/>
      </c:spPr>
    </c:plotArea>
    <c:legend>
      <c:legendPos val="t"/>
      <c:layout>
        <c:manualLayout>
          <c:xMode val="edge"/>
          <c:yMode val="edge"/>
          <c:x val="4.9970080940547217E-2"/>
          <c:y val="0"/>
          <c:w val="0.89449215958168149"/>
          <c:h val="0.108288255204228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b="1">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11633153293855"/>
          <c:y val="0.14776308449248721"/>
          <c:w val="0.56334736823828668"/>
          <c:h val="0.74180613094094949"/>
        </c:manualLayout>
      </c:layout>
      <c:pieChart>
        <c:varyColors val="1"/>
        <c:ser>
          <c:idx val="0"/>
          <c:order val="0"/>
          <c:tx>
            <c:strRef>
              <c:f>'Fig 1.6 heat uses'!$D$30</c:f>
              <c:strCache>
                <c:ptCount val="1"/>
                <c:pt idx="0">
                  <c:v>% of all installations</c:v>
                </c:pt>
              </c:strCache>
            </c:strRef>
          </c:tx>
          <c:spPr>
            <a:solidFill>
              <a:srgbClr val="079448"/>
            </a:solidFill>
          </c:spPr>
          <c:dPt>
            <c:idx val="0"/>
            <c:bubble3D val="0"/>
            <c:spPr>
              <a:solidFill>
                <a:srgbClr val="079448"/>
              </a:solidFill>
              <a:ln w="19050">
                <a:solidFill>
                  <a:schemeClr val="lt1"/>
                </a:solidFill>
              </a:ln>
              <a:effectLst/>
            </c:spPr>
            <c:extLst>
              <c:ext xmlns:c16="http://schemas.microsoft.com/office/drawing/2014/chart" uri="{C3380CC4-5D6E-409C-BE32-E72D297353CC}">
                <c16:uniqueId val="{00000001-1931-44FC-92B3-7C4A28576F00}"/>
              </c:ext>
            </c:extLst>
          </c:dPt>
          <c:dPt>
            <c:idx val="1"/>
            <c:bubble3D val="0"/>
            <c:spPr>
              <a:solidFill>
                <a:srgbClr val="91AE3C"/>
              </a:solidFill>
              <a:ln w="19050">
                <a:solidFill>
                  <a:schemeClr val="lt1"/>
                </a:solidFill>
              </a:ln>
              <a:effectLst/>
            </c:spPr>
            <c:extLst>
              <c:ext xmlns:c16="http://schemas.microsoft.com/office/drawing/2014/chart" uri="{C3380CC4-5D6E-409C-BE32-E72D297353CC}">
                <c16:uniqueId val="{00000003-1931-44FC-92B3-7C4A28576F00}"/>
              </c:ext>
            </c:extLst>
          </c:dPt>
          <c:dPt>
            <c:idx val="2"/>
            <c:bubble3D val="0"/>
            <c:spPr>
              <a:solidFill>
                <a:srgbClr val="51C1B5"/>
              </a:solidFill>
              <a:ln w="19050">
                <a:solidFill>
                  <a:schemeClr val="lt1"/>
                </a:solidFill>
              </a:ln>
              <a:effectLst/>
            </c:spPr>
            <c:extLst>
              <c:ext xmlns:c16="http://schemas.microsoft.com/office/drawing/2014/chart" uri="{C3380CC4-5D6E-409C-BE32-E72D297353CC}">
                <c16:uniqueId val="{00000005-1931-44FC-92B3-7C4A28576F00}"/>
              </c:ext>
            </c:extLst>
          </c:dPt>
          <c:dPt>
            <c:idx val="3"/>
            <c:bubble3D val="0"/>
            <c:spPr>
              <a:solidFill>
                <a:srgbClr val="109DC1"/>
              </a:solidFill>
              <a:ln w="19050">
                <a:solidFill>
                  <a:schemeClr val="lt1"/>
                </a:solidFill>
              </a:ln>
              <a:effectLst/>
            </c:spPr>
            <c:extLst>
              <c:ext xmlns:c16="http://schemas.microsoft.com/office/drawing/2014/chart" uri="{C3380CC4-5D6E-409C-BE32-E72D297353CC}">
                <c16:uniqueId val="{00000007-1931-44FC-92B3-7C4A28576F00}"/>
              </c:ext>
            </c:extLst>
          </c:dPt>
          <c:dPt>
            <c:idx val="4"/>
            <c:bubble3D val="0"/>
            <c:spPr>
              <a:solidFill>
                <a:srgbClr val="2363AF"/>
              </a:solidFill>
              <a:ln w="19050">
                <a:solidFill>
                  <a:schemeClr val="lt1"/>
                </a:solidFill>
              </a:ln>
              <a:effectLst/>
            </c:spPr>
            <c:extLst>
              <c:ext xmlns:c16="http://schemas.microsoft.com/office/drawing/2014/chart" uri="{C3380CC4-5D6E-409C-BE32-E72D297353CC}">
                <c16:uniqueId val="{00000009-1931-44FC-92B3-7C4A28576F00}"/>
              </c:ext>
            </c:extLst>
          </c:dPt>
          <c:dPt>
            <c:idx val="5"/>
            <c:bubble3D val="0"/>
            <c:spPr>
              <a:solidFill>
                <a:srgbClr val="45286F"/>
              </a:solidFill>
              <a:ln w="19050">
                <a:solidFill>
                  <a:schemeClr val="lt1"/>
                </a:solidFill>
              </a:ln>
              <a:effectLst/>
            </c:spPr>
            <c:extLst>
              <c:ext xmlns:c16="http://schemas.microsoft.com/office/drawing/2014/chart" uri="{C3380CC4-5D6E-409C-BE32-E72D297353CC}">
                <c16:uniqueId val="{0000000B-1931-44FC-92B3-7C4A28576F00}"/>
              </c:ext>
            </c:extLst>
          </c:dPt>
          <c:dPt>
            <c:idx val="6"/>
            <c:bubble3D val="0"/>
            <c:spPr>
              <a:solidFill>
                <a:srgbClr val="079448"/>
              </a:solidFill>
              <a:ln w="19050">
                <a:solidFill>
                  <a:schemeClr val="lt1"/>
                </a:solidFill>
              </a:ln>
              <a:effectLst/>
            </c:spPr>
            <c:extLst>
              <c:ext xmlns:c16="http://schemas.microsoft.com/office/drawing/2014/chart" uri="{C3380CC4-5D6E-409C-BE32-E72D297353CC}">
                <c16:uniqueId val="{0000000D-1931-44FC-92B3-7C4A28576F00}"/>
              </c:ext>
            </c:extLst>
          </c:dPt>
          <c:dLbls>
            <c:dLbl>
              <c:idx val="0"/>
              <c:numFmt formatCode="0.0%" sourceLinked="0"/>
              <c:spPr>
                <a:noFill/>
                <a:ln>
                  <a:noFill/>
                </a:ln>
                <a:effectLst/>
              </c:spPr>
              <c:txPr>
                <a:bodyPr rot="0" spcFirstLastPara="1" vertOverflow="ellipsis" vert="horz" wrap="square" anchor="ctr" anchorCtr="1"/>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1931-44FC-92B3-7C4A28576F00}"/>
                </c:ext>
              </c:extLst>
            </c:dLbl>
            <c:dLbl>
              <c:idx val="1"/>
              <c:numFmt formatCode="0.0%" sourceLinked="0"/>
              <c:spPr>
                <a:noFill/>
                <a:ln>
                  <a:noFill/>
                </a:ln>
                <a:effectLst/>
              </c:spPr>
              <c:txPr>
                <a:bodyPr rot="0" spcFirstLastPara="1" vertOverflow="ellipsis" vert="horz" wrap="square" anchor="ctr" anchorCtr="1"/>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3-1931-44FC-92B3-7C4A28576F00}"/>
                </c:ext>
              </c:extLst>
            </c:dLbl>
            <c:dLbl>
              <c:idx val="2"/>
              <c:numFmt formatCode="0.0%" sourceLinked="0"/>
              <c:spPr>
                <a:noFill/>
                <a:ln>
                  <a:noFill/>
                </a:ln>
                <a:effectLst/>
              </c:spPr>
              <c:txPr>
                <a:bodyPr rot="0" spcFirstLastPara="1" vertOverflow="ellipsis" vert="horz" wrap="square" anchor="ctr" anchorCtr="1"/>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5-1931-44FC-92B3-7C4A28576F00}"/>
                </c:ext>
              </c:extLst>
            </c:dLbl>
            <c:numFmt formatCode="0.0%" sourceLinked="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1.6 heat uses'!$C$31:$C$37</c:f>
              <c:strCache>
                <c:ptCount val="7"/>
                <c:pt idx="0">
                  <c:v> Space and water heating </c:v>
                </c:pt>
                <c:pt idx="1">
                  <c:v> Space heating only </c:v>
                </c:pt>
                <c:pt idx="2">
                  <c:v> Process heating only </c:v>
                </c:pt>
                <c:pt idx="3">
                  <c:v> Space, water and process heating </c:v>
                </c:pt>
                <c:pt idx="4">
                  <c:v> Space and process heating </c:v>
                </c:pt>
                <c:pt idx="5">
                  <c:v> Water heating only </c:v>
                </c:pt>
                <c:pt idx="6">
                  <c:v> Water and process heating </c:v>
                </c:pt>
              </c:strCache>
            </c:strRef>
          </c:cat>
          <c:val>
            <c:numRef>
              <c:f>'Fig 1.6 heat uses'!$D$31:$D$37</c:f>
              <c:numCache>
                <c:formatCode>0.00%</c:formatCode>
                <c:ptCount val="7"/>
                <c:pt idx="0">
                  <c:v>0.61160478409145491</c:v>
                </c:pt>
                <c:pt idx="1">
                  <c:v>0.1866564196166963</c:v>
                </c:pt>
                <c:pt idx="2">
                  <c:v>9.678658917335127E-2</c:v>
                </c:pt>
                <c:pt idx="3">
                  <c:v>6.2731159037417744E-2</c:v>
                </c:pt>
                <c:pt idx="4">
                  <c:v>2.5505547816898025E-2</c:v>
                </c:pt>
                <c:pt idx="5">
                  <c:v>1.4986310581680196E-2</c:v>
                </c:pt>
                <c:pt idx="6">
                  <c:v>1.729189682501561E-3</c:v>
                </c:pt>
              </c:numCache>
            </c:numRef>
          </c:val>
          <c:extLst>
            <c:ext xmlns:c16="http://schemas.microsoft.com/office/drawing/2014/chart" uri="{C3380CC4-5D6E-409C-BE32-E72D297353CC}">
              <c16:uniqueId val="{0000000E-1931-44FC-92B3-7C4A28576F0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3919573643411"/>
          <c:y val="7.0673611111111118E-2"/>
          <c:w val="0.83704667312661496"/>
          <c:h val="0.44101611111111111"/>
        </c:manualLayout>
      </c:layout>
      <c:barChart>
        <c:barDir val="col"/>
        <c:grouping val="clustered"/>
        <c:varyColors val="0"/>
        <c:ser>
          <c:idx val="0"/>
          <c:order val="0"/>
          <c:tx>
            <c:strRef>
              <c:f>'Fig 1.7 UK SIC of installations'!$D$39</c:f>
              <c:strCache>
                <c:ptCount val="1"/>
                <c:pt idx="0">
                  <c:v>Number of installations</c:v>
                </c:pt>
              </c:strCache>
            </c:strRef>
          </c:tx>
          <c:spPr>
            <a:solidFill>
              <a:srgbClr val="2363AF"/>
            </a:solidFill>
            <a:ln>
              <a:noFill/>
            </a:ln>
            <a:effectLst/>
          </c:spPr>
          <c:invertIfNegative val="0"/>
          <c:dLbls>
            <c:dLbl>
              <c:idx val="0"/>
              <c:layout>
                <c:manualLayout>
                  <c:x val="-2.8661786883082643E-17"/>
                  <c:y val="0.23953438106410152"/>
                </c:manualLayout>
              </c:layout>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9D-4664-AF15-79B10CAA6D46}"/>
                </c:ext>
              </c:extLst>
            </c:dLbl>
            <c:dLbl>
              <c:idx val="1"/>
              <c:layout>
                <c:manualLayout>
                  <c:x val="0"/>
                  <c:y val="0.21200169358546916"/>
                </c:manualLayout>
              </c:layout>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9D-4664-AF15-79B10CAA6D46}"/>
                </c:ext>
              </c:extLst>
            </c:dLbl>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1.7 UK SIC of installations'!$C$40:$C$49</c:f>
              <c:strCache>
                <c:ptCount val="10"/>
                <c:pt idx="0">
                  <c:v>Accommodation</c:v>
                </c:pt>
                <c:pt idx="1">
                  <c:v>Crop and animal production, hunting and related service activities</c:v>
                </c:pt>
                <c:pt idx="2">
                  <c:v>Forestry and logging</c:v>
                </c:pt>
                <c:pt idx="3">
                  <c:v>Education</c:v>
                </c:pt>
                <c:pt idx="4">
                  <c:v>Manufacture of wood and products of wood and cork, except furniture; manufacture of articles of straw and plaiting materials</c:v>
                </c:pt>
                <c:pt idx="5">
                  <c:v>Office administrative, office support and other business support activities</c:v>
                </c:pt>
                <c:pt idx="6">
                  <c:v>Sports activities and amusement and recreation activities</c:v>
                </c:pt>
                <c:pt idx="7">
                  <c:v>Retail trade, except of motor vehicles and motorcycles</c:v>
                </c:pt>
                <c:pt idx="8">
                  <c:v>Residential care activities</c:v>
                </c:pt>
                <c:pt idx="9">
                  <c:v>Waste collection, treatment and disposal activities; materials recovery</c:v>
                </c:pt>
              </c:strCache>
            </c:strRef>
          </c:cat>
          <c:val>
            <c:numRef>
              <c:f>'Fig 1.7 UK SIC of installations'!$D$40:$D$49</c:f>
              <c:numCache>
                <c:formatCode>_(* #,##0_);_(* \(#,##0\);_(* "-"??_);_(@_)</c:formatCode>
                <c:ptCount val="10"/>
                <c:pt idx="0">
                  <c:v>6451</c:v>
                </c:pt>
                <c:pt idx="1">
                  <c:v>5685</c:v>
                </c:pt>
                <c:pt idx="2">
                  <c:v>938</c:v>
                </c:pt>
                <c:pt idx="3">
                  <c:v>898</c:v>
                </c:pt>
                <c:pt idx="4">
                  <c:v>636</c:v>
                </c:pt>
                <c:pt idx="5">
                  <c:v>578</c:v>
                </c:pt>
                <c:pt idx="6">
                  <c:v>541</c:v>
                </c:pt>
                <c:pt idx="7">
                  <c:v>427</c:v>
                </c:pt>
                <c:pt idx="8">
                  <c:v>352</c:v>
                </c:pt>
                <c:pt idx="9">
                  <c:v>277</c:v>
                </c:pt>
              </c:numCache>
            </c:numRef>
          </c:val>
          <c:extLst>
            <c:ext xmlns:c16="http://schemas.microsoft.com/office/drawing/2014/chart" uri="{C3380CC4-5D6E-409C-BE32-E72D297353CC}">
              <c16:uniqueId val="{0000000A-759D-4664-AF15-79B10CAA6D46}"/>
            </c:ext>
          </c:extLst>
        </c:ser>
        <c:ser>
          <c:idx val="1"/>
          <c:order val="1"/>
          <c:tx>
            <c:strRef>
              <c:f>'Fig 1.7 UK SIC of installations'!$F$39</c:f>
              <c:strCache>
                <c:ptCount val="1"/>
                <c:pt idx="0">
                  <c:v>Capacity (MWth)</c:v>
                </c:pt>
              </c:strCache>
            </c:strRef>
          </c:tx>
          <c:spPr>
            <a:solidFill>
              <a:srgbClr val="079448"/>
            </a:solidFill>
            <a:ln>
              <a:noFill/>
            </a:ln>
            <a:effectLst/>
          </c:spPr>
          <c:invertIfNegative val="0"/>
          <c:dLbls>
            <c:dLbl>
              <c:idx val="1"/>
              <c:layout>
                <c:manualLayout>
                  <c:x val="-5.7323573766165286E-17"/>
                  <c:y val="0.10187094367093973"/>
                </c:manualLayout>
              </c:layout>
              <c:numFmt formatCode="#,##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59D-4664-AF15-79B10CAA6D46}"/>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1.7 UK SIC of installations'!$C$40:$C$49</c:f>
              <c:strCache>
                <c:ptCount val="10"/>
                <c:pt idx="0">
                  <c:v>Accommodation</c:v>
                </c:pt>
                <c:pt idx="1">
                  <c:v>Crop and animal production, hunting and related service activities</c:v>
                </c:pt>
                <c:pt idx="2">
                  <c:v>Forestry and logging</c:v>
                </c:pt>
                <c:pt idx="3">
                  <c:v>Education</c:v>
                </c:pt>
                <c:pt idx="4">
                  <c:v>Manufacture of wood and products of wood and cork, except furniture; manufacture of articles of straw and plaiting materials</c:v>
                </c:pt>
                <c:pt idx="5">
                  <c:v>Office administrative, office support and other business support activities</c:v>
                </c:pt>
                <c:pt idx="6">
                  <c:v>Sports activities and amusement and recreation activities</c:v>
                </c:pt>
                <c:pt idx="7">
                  <c:v>Retail trade, except of motor vehicles and motorcycles</c:v>
                </c:pt>
                <c:pt idx="8">
                  <c:v>Residential care activities</c:v>
                </c:pt>
                <c:pt idx="9">
                  <c:v>Waste collection, treatment and disposal activities; materials recovery</c:v>
                </c:pt>
              </c:strCache>
            </c:strRef>
          </c:cat>
          <c:val>
            <c:numRef>
              <c:f>'Fig 1.7 UK SIC of installations'!$F$40:$F$49</c:f>
              <c:numCache>
                <c:formatCode>_(* #,##0.0_);_(* \(#,##0.0\);_(* "-"??_);_(@_)</c:formatCode>
                <c:ptCount val="10"/>
                <c:pt idx="0">
                  <c:v>745.27</c:v>
                </c:pt>
                <c:pt idx="1">
                  <c:v>1730.518</c:v>
                </c:pt>
                <c:pt idx="2">
                  <c:v>334.93099999999998</c:v>
                </c:pt>
                <c:pt idx="3">
                  <c:v>231.524</c:v>
                </c:pt>
                <c:pt idx="4">
                  <c:v>512.49300000000005</c:v>
                </c:pt>
                <c:pt idx="5">
                  <c:v>65.611999999999995</c:v>
                </c:pt>
                <c:pt idx="6">
                  <c:v>72.475999999999999</c:v>
                </c:pt>
                <c:pt idx="7">
                  <c:v>126.67100000000001</c:v>
                </c:pt>
                <c:pt idx="8">
                  <c:v>51.968000000000004</c:v>
                </c:pt>
                <c:pt idx="9">
                  <c:v>204.50399999999999</c:v>
                </c:pt>
              </c:numCache>
            </c:numRef>
          </c:val>
          <c:extLst>
            <c:ext xmlns:c16="http://schemas.microsoft.com/office/drawing/2014/chart" uri="{C3380CC4-5D6E-409C-BE32-E72D297353CC}">
              <c16:uniqueId val="{0000000D-759D-4664-AF15-79B10CAA6D46}"/>
            </c:ext>
          </c:extLst>
        </c:ser>
        <c:dLbls>
          <c:showLegendKey val="0"/>
          <c:showVal val="0"/>
          <c:showCatName val="0"/>
          <c:showSerName val="0"/>
          <c:showPercent val="0"/>
          <c:showBubbleSize val="0"/>
        </c:dLbls>
        <c:gapWidth val="50"/>
        <c:axId val="709577744"/>
        <c:axId val="2128793744"/>
      </c:barChart>
      <c:catAx>
        <c:axId val="709577744"/>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7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28793744"/>
        <c:crosses val="autoZero"/>
        <c:auto val="1"/>
        <c:lblAlgn val="ctr"/>
        <c:lblOffset val="100"/>
        <c:noMultiLvlLbl val="0"/>
      </c:catAx>
      <c:valAx>
        <c:axId val="2128793744"/>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No. of installations/</a:t>
                </a:r>
              </a:p>
              <a:p>
                <a:pPr>
                  <a:defRPr>
                    <a:solidFill>
                      <a:schemeClr val="tx1">
                        <a:lumMod val="95000"/>
                        <a:lumOff val="5000"/>
                      </a:schemeClr>
                    </a:solidFill>
                    <a:latin typeface="Verdana" panose="020B0604030504040204" pitchFamily="34" charset="0"/>
                    <a:ea typeface="Verdana" panose="020B0604030504040204" pitchFamily="34" charset="0"/>
                  </a:defRPr>
                </a:pPr>
                <a:r>
                  <a:rPr lang="en-GB">
                    <a:solidFill>
                      <a:schemeClr val="tx1">
                        <a:lumMod val="95000"/>
                        <a:lumOff val="5000"/>
                      </a:schemeClr>
                    </a:solidFill>
                    <a:latin typeface="Verdana" panose="020B0604030504040204" pitchFamily="34" charset="0"/>
                    <a:ea typeface="Verdana" panose="020B0604030504040204" pitchFamily="34" charset="0"/>
                  </a:rPr>
                  <a:t>Capacity (MWth)</a:t>
                </a:r>
              </a:p>
            </c:rich>
          </c:tx>
          <c:layout>
            <c:manualLayout>
              <c:xMode val="edge"/>
              <c:yMode val="edge"/>
              <c:x val="4.0298163601099977E-3"/>
              <c:y val="6.103732393079636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709577744"/>
        <c:crosses val="autoZero"/>
        <c:crossBetween val="between"/>
      </c:valAx>
      <c:spPr>
        <a:noFill/>
        <a:ln>
          <a:noFill/>
        </a:ln>
        <a:effectLst/>
      </c:spPr>
    </c:plotArea>
    <c:legend>
      <c:legendPos val="t"/>
      <c:layout>
        <c:manualLayout>
          <c:xMode val="edge"/>
          <c:yMode val="edge"/>
          <c:x val="0.21606976744186046"/>
          <c:y val="0"/>
          <c:w val="0.54817877906976742"/>
          <c:h val="6.361805555555555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Heat generated (GWhth)</c:v>
          </c:tx>
          <c:spPr>
            <a:solidFill>
              <a:srgbClr val="079448"/>
            </a:solidFill>
            <a:ln>
              <a:noFill/>
            </a:ln>
            <a:effectLst/>
          </c:spPr>
          <c:invertIfNegative val="0"/>
          <c:dLbls>
            <c:dLbl>
              <c:idx val="0"/>
              <c:numFmt formatCode="#,##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3242-42E8-A929-F04A8CB1DA3B}"/>
                </c:ext>
              </c:extLst>
            </c:dLbl>
            <c:dLbl>
              <c:idx val="1"/>
              <c:numFmt formatCode="#,##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3242-42E8-A929-F04A8CB1DA3B}"/>
                </c:ext>
              </c:extLst>
            </c:dLbl>
            <c:dLbl>
              <c:idx val="2"/>
              <c:layout>
                <c:manualLayout>
                  <c:x val="-3.7601848135314865E-17"/>
                  <c:y val="6.9569444444444444E-3"/>
                </c:manualLayout>
              </c:layout>
              <c:numFmt formatCode="#,##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42-42E8-A929-F04A8CB1DA3B}"/>
                </c:ext>
              </c:extLst>
            </c:dLbl>
            <c:dLbl>
              <c:idx val="3"/>
              <c:numFmt formatCode="#,##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42-42E8-A929-F04A8CB1DA3B}"/>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2011-12</c:v>
              </c:pt>
              <c:pt idx="1">
                <c:v>2012-13</c:v>
              </c:pt>
              <c:pt idx="2">
                <c:v>2013-14</c:v>
              </c:pt>
              <c:pt idx="3">
                <c:v>2014-15</c:v>
              </c:pt>
              <c:pt idx="4">
                <c:v>2015-16</c:v>
              </c:pt>
              <c:pt idx="5">
                <c:v>2016-17</c:v>
              </c:pt>
              <c:pt idx="6">
                <c:v>2017-18</c:v>
              </c:pt>
              <c:pt idx="7">
                <c:v>2018-19</c:v>
              </c:pt>
              <c:pt idx="8">
                <c:v>2019-20</c:v>
              </c:pt>
              <c:pt idx="9">
                <c:v>2020-21</c:v>
              </c:pt>
            </c:strLit>
          </c:cat>
          <c:val>
            <c:numLit>
              <c:formatCode>General</c:formatCode>
              <c:ptCount val="10"/>
              <c:pt idx="0">
                <c:v>0.13475499999999999</c:v>
              </c:pt>
              <c:pt idx="1">
                <c:v>167.81444052700252</c:v>
              </c:pt>
              <c:pt idx="2">
                <c:v>709.72768243744474</c:v>
              </c:pt>
              <c:pt idx="3">
                <c:v>1777.8279702597367</c:v>
              </c:pt>
              <c:pt idx="4">
                <c:v>3612.71731155107</c:v>
              </c:pt>
              <c:pt idx="5">
                <c:v>4810.1854951779696</c:v>
              </c:pt>
              <c:pt idx="6">
                <c:v>5876.0234386593474</c:v>
              </c:pt>
              <c:pt idx="7">
                <c:v>8227.1762925665535</c:v>
              </c:pt>
              <c:pt idx="8">
                <c:v>9173.9297367463732</c:v>
              </c:pt>
              <c:pt idx="9">
                <c:v>11093.45219318236</c:v>
              </c:pt>
            </c:numLit>
          </c:val>
          <c:extLst>
            <c:ext xmlns:c16="http://schemas.microsoft.com/office/drawing/2014/chart" uri="{C3380CC4-5D6E-409C-BE32-E72D297353CC}">
              <c16:uniqueId val="{00000004-3242-42E8-A929-F04A8CB1DA3B}"/>
            </c:ext>
          </c:extLst>
        </c:ser>
        <c:ser>
          <c:idx val="3"/>
          <c:order val="3"/>
          <c:tx>
            <c:v>Filler</c:v>
          </c:tx>
          <c:spPr>
            <a:solidFill>
              <a:schemeClr val="accent4"/>
            </a:solidFill>
            <a:ln>
              <a:noFill/>
            </a:ln>
            <a:effectLst/>
          </c:spPr>
          <c:invertIfNegative val="0"/>
          <c:cat>
            <c:strLit>
              <c:ptCount val="10"/>
              <c:pt idx="0">
                <c:v>2011-12</c:v>
              </c:pt>
              <c:pt idx="1">
                <c:v>2012-13</c:v>
              </c:pt>
              <c:pt idx="2">
                <c:v>2013-14</c:v>
              </c:pt>
              <c:pt idx="3">
                <c:v>2014-15</c:v>
              </c:pt>
              <c:pt idx="4">
                <c:v>2015-16</c:v>
              </c:pt>
              <c:pt idx="5">
                <c:v>2016-17</c:v>
              </c:pt>
              <c:pt idx="6">
                <c:v>2017-18</c:v>
              </c:pt>
              <c:pt idx="7">
                <c:v>2018-19</c:v>
              </c:pt>
              <c:pt idx="8">
                <c:v>2019-20</c:v>
              </c:pt>
              <c:pt idx="9">
                <c:v>2020-21</c:v>
              </c:pt>
            </c:strLit>
          </c:cat>
          <c:val>
            <c:numLit>
              <c:formatCode>General</c:formatCode>
              <c:ptCount val="10"/>
            </c:numLit>
          </c:val>
          <c:extLst>
            <c:ext xmlns:c16="http://schemas.microsoft.com/office/drawing/2014/chart" uri="{C3380CC4-5D6E-409C-BE32-E72D297353CC}">
              <c16:uniqueId val="{00000005-3242-42E8-A929-F04A8CB1DA3B}"/>
            </c:ext>
          </c:extLst>
        </c:ser>
        <c:dLbls>
          <c:showLegendKey val="0"/>
          <c:showVal val="0"/>
          <c:showCatName val="0"/>
          <c:showSerName val="0"/>
          <c:showPercent val="0"/>
          <c:showBubbleSize val="0"/>
        </c:dLbls>
        <c:gapWidth val="50"/>
        <c:axId val="1014017616"/>
        <c:axId val="958162400"/>
      </c:barChart>
      <c:barChart>
        <c:barDir val="col"/>
        <c:grouping val="clustered"/>
        <c:varyColors val="0"/>
        <c:ser>
          <c:idx val="2"/>
          <c:order val="1"/>
          <c:tx>
            <c:v>Filler</c:v>
          </c:tx>
          <c:spPr>
            <a:solidFill>
              <a:schemeClr val="accent3"/>
            </a:solidFill>
            <a:ln>
              <a:noFill/>
            </a:ln>
            <a:effectLst/>
          </c:spPr>
          <c:invertIfNegative val="0"/>
          <c:cat>
            <c:strLit>
              <c:ptCount val="10"/>
              <c:pt idx="0">
                <c:v>2011-12</c:v>
              </c:pt>
              <c:pt idx="1">
                <c:v>2012-13</c:v>
              </c:pt>
              <c:pt idx="2">
                <c:v>2013-14</c:v>
              </c:pt>
              <c:pt idx="3">
                <c:v>2014-15</c:v>
              </c:pt>
              <c:pt idx="4">
                <c:v>2015-16</c:v>
              </c:pt>
              <c:pt idx="5">
                <c:v>2016-17</c:v>
              </c:pt>
              <c:pt idx="6">
                <c:v>2017-18</c:v>
              </c:pt>
              <c:pt idx="7">
                <c:v>2018-19</c:v>
              </c:pt>
              <c:pt idx="8">
                <c:v>2019-20</c:v>
              </c:pt>
              <c:pt idx="9">
                <c:v>2020-21</c:v>
              </c:pt>
            </c:strLit>
          </c:cat>
          <c:val>
            <c:numLit>
              <c:formatCode>General</c:formatCode>
              <c:ptCount val="10"/>
            </c:numLit>
          </c:val>
          <c:extLst>
            <c:ext xmlns:c16="http://schemas.microsoft.com/office/drawing/2014/chart" uri="{C3380CC4-5D6E-409C-BE32-E72D297353CC}">
              <c16:uniqueId val="{00000006-3242-42E8-A929-F04A8CB1DA3B}"/>
            </c:ext>
          </c:extLst>
        </c:ser>
        <c:ser>
          <c:idx val="1"/>
          <c:order val="2"/>
          <c:tx>
            <c:v>Payments made</c:v>
          </c:tx>
          <c:spPr>
            <a:solidFill>
              <a:srgbClr val="2363AF"/>
            </a:solidFill>
            <a:ln>
              <a:noFill/>
            </a:ln>
            <a:effectLst/>
          </c:spPr>
          <c:invertIfNegative val="0"/>
          <c:dLbls>
            <c:dLbl>
              <c:idx val="0"/>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3242-42E8-A929-F04A8CB1DA3B}"/>
                </c:ext>
              </c:extLst>
            </c:dLbl>
            <c:dLbl>
              <c:idx val="1"/>
              <c:layout>
                <c:manualLayout>
                  <c:x val="2.8467576562123179E-17"/>
                  <c:y val="1.801805537087016E-3"/>
                </c:manualLayout>
              </c:layout>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42-42E8-A929-F04A8CB1DA3B}"/>
                </c:ext>
              </c:extLst>
            </c:dLbl>
            <c:dLbl>
              <c:idx val="2"/>
              <c:layout>
                <c:manualLayout>
                  <c:x val="-5.6935153124246359E-17"/>
                  <c:y val="-3.5799186936732162E-3"/>
                </c:manualLayout>
              </c:layout>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42-42E8-A929-F04A8CB1DA3B}"/>
                </c:ext>
              </c:extLst>
            </c:dLbl>
            <c:dLbl>
              <c:idx val="3"/>
              <c:layout>
                <c:manualLayout>
                  <c:x val="0"/>
                  <c:y val="7.2413888888888892E-3"/>
                </c:manualLayout>
              </c:layout>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242-42E8-A929-F04A8CB1DA3B}"/>
                </c:ext>
              </c:extLst>
            </c:dLbl>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2011-12</c:v>
              </c:pt>
              <c:pt idx="1">
                <c:v>2012-13</c:v>
              </c:pt>
              <c:pt idx="2">
                <c:v>2013-14</c:v>
              </c:pt>
              <c:pt idx="3">
                <c:v>2014-15</c:v>
              </c:pt>
              <c:pt idx="4">
                <c:v>2015-16</c:v>
              </c:pt>
              <c:pt idx="5">
                <c:v>2016-17</c:v>
              </c:pt>
              <c:pt idx="6">
                <c:v>2017-18</c:v>
              </c:pt>
              <c:pt idx="7">
                <c:v>2018-19</c:v>
              </c:pt>
              <c:pt idx="8">
                <c:v>2019-20</c:v>
              </c:pt>
              <c:pt idx="9">
                <c:v>2020-21</c:v>
              </c:pt>
            </c:strLit>
          </c:cat>
          <c:val>
            <c:numLit>
              <c:formatCode>General</c:formatCode>
              <c:ptCount val="10"/>
              <c:pt idx="0">
                <c:v>9707.49</c:v>
              </c:pt>
              <c:pt idx="1">
                <c:v>7245866.5543747777</c:v>
              </c:pt>
              <c:pt idx="2">
                <c:v>33149546.215033054</c:v>
              </c:pt>
              <c:pt idx="3">
                <c:v>92043044.93000026</c:v>
              </c:pt>
              <c:pt idx="4">
                <c:v>191292026.09788853</c:v>
              </c:pt>
              <c:pt idx="5">
                <c:v>247298465.3621411</c:v>
              </c:pt>
              <c:pt idx="6">
                <c:v>297135493.19000143</c:v>
              </c:pt>
              <c:pt idx="7">
                <c:v>402347287.19479662</c:v>
              </c:pt>
              <c:pt idx="8">
                <c:v>442718218.87731183</c:v>
              </c:pt>
              <c:pt idx="9">
                <c:v>520754465.51226062</c:v>
              </c:pt>
            </c:numLit>
          </c:val>
          <c:extLst>
            <c:ext xmlns:c16="http://schemas.microsoft.com/office/drawing/2014/chart" uri="{C3380CC4-5D6E-409C-BE32-E72D297353CC}">
              <c16:uniqueId val="{0000000B-3242-42E8-A929-F04A8CB1DA3B}"/>
            </c:ext>
          </c:extLst>
        </c:ser>
        <c:dLbls>
          <c:showLegendKey val="0"/>
          <c:showVal val="0"/>
          <c:showCatName val="0"/>
          <c:showSerName val="0"/>
          <c:showPercent val="0"/>
          <c:showBubbleSize val="0"/>
        </c:dLbls>
        <c:gapWidth val="50"/>
        <c:axId val="921031952"/>
        <c:axId val="958156160"/>
      </c:barChart>
      <c:catAx>
        <c:axId val="1014017616"/>
        <c:scaling>
          <c:orientation val="minMax"/>
        </c:scaling>
        <c:delete val="0"/>
        <c:axPos val="b"/>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958162400"/>
        <c:crosses val="autoZero"/>
        <c:auto val="1"/>
        <c:lblAlgn val="ctr"/>
        <c:lblOffset val="100"/>
        <c:noMultiLvlLbl val="0"/>
      </c:catAx>
      <c:valAx>
        <c:axId val="958162400"/>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Heat generated (GWhth)</a:t>
                </a:r>
              </a:p>
            </c:rich>
          </c:tx>
          <c:layout>
            <c:manualLayout>
              <c:xMode val="edge"/>
              <c:yMode val="edge"/>
              <c:x val="1.4364129921010514E-2"/>
              <c:y val="0.224116465863453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014017616"/>
        <c:crosses val="autoZero"/>
        <c:crossBetween val="between"/>
      </c:valAx>
      <c:valAx>
        <c:axId val="958156160"/>
        <c:scaling>
          <c:orientation val="minMax"/>
        </c:scaling>
        <c:delete val="0"/>
        <c:axPos val="r"/>
        <c:numFmt formatCode="&quot;£&quot;#,##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921031952"/>
        <c:crosses val="max"/>
        <c:crossBetween val="between"/>
        <c:dispUnits>
          <c:builtInUnit val="millions"/>
          <c:dispUnitsLbl>
            <c:layout>
              <c:manualLayout>
                <c:xMode val="edge"/>
                <c:yMode val="edge"/>
                <c:x val="0.96029814024878046"/>
                <c:y val="0.24491363042531575"/>
              </c:manualLayout>
            </c:layout>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Annual payments (£m)</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ispUnitsLbl>
        </c:dispUnits>
      </c:valAx>
      <c:catAx>
        <c:axId val="921031952"/>
        <c:scaling>
          <c:orientation val="minMax"/>
        </c:scaling>
        <c:delete val="1"/>
        <c:axPos val="b"/>
        <c:numFmt formatCode="General" sourceLinked="1"/>
        <c:majorTickMark val="out"/>
        <c:minorTickMark val="none"/>
        <c:tickLblPos val="nextTo"/>
        <c:crossAx val="958156160"/>
        <c:crosses val="autoZero"/>
        <c:auto val="1"/>
        <c:lblAlgn val="ctr"/>
        <c:lblOffset val="100"/>
        <c:noMultiLvlLbl val="0"/>
      </c:catAx>
      <c:spPr>
        <a:noFill/>
        <a:ln>
          <a:noFill/>
        </a:ln>
        <a:effectLst/>
      </c:spPr>
    </c:plotArea>
    <c:legend>
      <c:legendPos val="t"/>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Volume of gas injected</c:v>
          </c:tx>
          <c:spPr>
            <a:solidFill>
              <a:srgbClr val="079448"/>
            </a:solidFill>
            <a:ln>
              <a:noFill/>
            </a:ln>
            <a:effectLst/>
          </c:spPr>
          <c:invertIfNegative val="0"/>
          <c:dLbls>
            <c:dLbl>
              <c:idx val="0"/>
              <c:numFmt formatCode="#,##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3647-4E94-9450-EA8A8853EA49}"/>
                </c:ext>
              </c:extLst>
            </c:dLbl>
            <c:dLbl>
              <c:idx val="1"/>
              <c:numFmt formatCode="#,##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3647-4E94-9450-EA8A8853EA49}"/>
                </c:ext>
              </c:extLst>
            </c:dLbl>
            <c:dLbl>
              <c:idx val="2"/>
              <c:numFmt formatCode="#,##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3647-4E94-9450-EA8A8853EA49}"/>
                </c:ext>
              </c:extLst>
            </c:dLbl>
            <c:dLbl>
              <c:idx val="3"/>
              <c:layout>
                <c:manualLayout>
                  <c:x val="-7.5201036544046527E-17"/>
                  <c:y val="2.9762232252697556E-3"/>
                </c:manualLayout>
              </c:layout>
              <c:numFmt formatCode="#,##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47-4E94-9450-EA8A8853EA49}"/>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2011-12</c:v>
              </c:pt>
              <c:pt idx="1">
                <c:v>2012-13</c:v>
              </c:pt>
              <c:pt idx="2">
                <c:v>2013-14</c:v>
              </c:pt>
              <c:pt idx="3">
                <c:v>2014-15</c:v>
              </c:pt>
              <c:pt idx="4">
                <c:v>2015-16</c:v>
              </c:pt>
              <c:pt idx="5">
                <c:v>2016-17</c:v>
              </c:pt>
              <c:pt idx="6">
                <c:v>2017-18</c:v>
              </c:pt>
              <c:pt idx="7">
                <c:v>2018-19</c:v>
              </c:pt>
              <c:pt idx="8">
                <c:v>2019-20</c:v>
              </c:pt>
              <c:pt idx="9">
                <c:v>2020-21</c:v>
              </c:pt>
            </c:strLit>
          </c:cat>
          <c:val>
            <c:numLit>
              <c:formatCode>General</c:formatCode>
              <c:ptCount val="10"/>
              <c:pt idx="0">
                <c:v>0</c:v>
              </c:pt>
              <c:pt idx="1">
                <c:v>475691.81173404655</c:v>
              </c:pt>
              <c:pt idx="2">
                <c:v>3284577.7516932092</c:v>
              </c:pt>
              <c:pt idx="3">
                <c:v>11407813.914634416</c:v>
              </c:pt>
              <c:pt idx="4">
                <c:v>78663822.859401882</c:v>
              </c:pt>
              <c:pt idx="5">
                <c:v>149291498.53393844</c:v>
              </c:pt>
              <c:pt idx="6">
                <c:v>212958216.98349664</c:v>
              </c:pt>
              <c:pt idx="7">
                <c:v>236653449.35505179</c:v>
              </c:pt>
              <c:pt idx="8">
                <c:v>298425324.21200156</c:v>
              </c:pt>
              <c:pt idx="9">
                <c:v>335835463.35362154</c:v>
              </c:pt>
            </c:numLit>
          </c:val>
          <c:extLst>
            <c:ext xmlns:c16="http://schemas.microsoft.com/office/drawing/2014/chart" uri="{C3380CC4-5D6E-409C-BE32-E72D297353CC}">
              <c16:uniqueId val="{00000004-3647-4E94-9450-EA8A8853EA49}"/>
            </c:ext>
          </c:extLst>
        </c:ser>
        <c:ser>
          <c:idx val="3"/>
          <c:order val="3"/>
          <c:tx>
            <c:v>Filler</c:v>
          </c:tx>
          <c:spPr>
            <a:solidFill>
              <a:schemeClr val="accent4"/>
            </a:solidFill>
            <a:ln>
              <a:noFill/>
            </a:ln>
            <a:effectLst/>
          </c:spPr>
          <c:invertIfNegative val="0"/>
          <c:cat>
            <c:strLit>
              <c:ptCount val="10"/>
              <c:pt idx="0">
                <c:v>2011-12</c:v>
              </c:pt>
              <c:pt idx="1">
                <c:v>2012-13</c:v>
              </c:pt>
              <c:pt idx="2">
                <c:v>2013-14</c:v>
              </c:pt>
              <c:pt idx="3">
                <c:v>2014-15</c:v>
              </c:pt>
              <c:pt idx="4">
                <c:v>2015-16</c:v>
              </c:pt>
              <c:pt idx="5">
                <c:v>2016-17</c:v>
              </c:pt>
              <c:pt idx="6">
                <c:v>2017-18</c:v>
              </c:pt>
              <c:pt idx="7">
                <c:v>2018-19</c:v>
              </c:pt>
              <c:pt idx="8">
                <c:v>2019-20</c:v>
              </c:pt>
              <c:pt idx="9">
                <c:v>2020-21</c:v>
              </c:pt>
            </c:strLit>
          </c:cat>
          <c:val>
            <c:numLit>
              <c:formatCode>General</c:formatCode>
              <c:ptCount val="10"/>
            </c:numLit>
          </c:val>
          <c:extLst>
            <c:ext xmlns:c16="http://schemas.microsoft.com/office/drawing/2014/chart" uri="{C3380CC4-5D6E-409C-BE32-E72D297353CC}">
              <c16:uniqueId val="{00000005-3647-4E94-9450-EA8A8853EA49}"/>
            </c:ext>
          </c:extLst>
        </c:ser>
        <c:dLbls>
          <c:showLegendKey val="0"/>
          <c:showVal val="0"/>
          <c:showCatName val="0"/>
          <c:showSerName val="0"/>
          <c:showPercent val="0"/>
          <c:showBubbleSize val="0"/>
        </c:dLbls>
        <c:gapWidth val="50"/>
        <c:axId val="1014017616"/>
        <c:axId val="958162400"/>
      </c:barChart>
      <c:barChart>
        <c:barDir val="col"/>
        <c:grouping val="clustered"/>
        <c:varyColors val="0"/>
        <c:ser>
          <c:idx val="2"/>
          <c:order val="1"/>
          <c:tx>
            <c:v>Filler</c:v>
          </c:tx>
          <c:spPr>
            <a:solidFill>
              <a:schemeClr val="accent3"/>
            </a:solidFill>
            <a:ln>
              <a:noFill/>
            </a:ln>
            <a:effectLst/>
          </c:spPr>
          <c:invertIfNegative val="0"/>
          <c:cat>
            <c:strLit>
              <c:ptCount val="10"/>
              <c:pt idx="0">
                <c:v>2011-12</c:v>
              </c:pt>
              <c:pt idx="1">
                <c:v>2012-13</c:v>
              </c:pt>
              <c:pt idx="2">
                <c:v>2013-14</c:v>
              </c:pt>
              <c:pt idx="3">
                <c:v>2014-15</c:v>
              </c:pt>
              <c:pt idx="4">
                <c:v>2015-16</c:v>
              </c:pt>
              <c:pt idx="5">
                <c:v>2016-17</c:v>
              </c:pt>
              <c:pt idx="6">
                <c:v>2017-18</c:v>
              </c:pt>
              <c:pt idx="7">
                <c:v>2018-19</c:v>
              </c:pt>
              <c:pt idx="8">
                <c:v>2019-20</c:v>
              </c:pt>
              <c:pt idx="9">
                <c:v>2020-21</c:v>
              </c:pt>
            </c:strLit>
          </c:cat>
          <c:val>
            <c:numLit>
              <c:formatCode>General</c:formatCode>
              <c:ptCount val="10"/>
            </c:numLit>
          </c:val>
          <c:extLst>
            <c:ext xmlns:c16="http://schemas.microsoft.com/office/drawing/2014/chart" uri="{C3380CC4-5D6E-409C-BE32-E72D297353CC}">
              <c16:uniqueId val="{00000006-3647-4E94-9450-EA8A8853EA49}"/>
            </c:ext>
          </c:extLst>
        </c:ser>
        <c:ser>
          <c:idx val="1"/>
          <c:order val="2"/>
          <c:tx>
            <c:v>Payments made</c:v>
          </c:tx>
          <c:spPr>
            <a:solidFill>
              <a:srgbClr val="2363AF"/>
            </a:solidFill>
            <a:ln>
              <a:noFill/>
            </a:ln>
            <a:effectLst/>
          </c:spPr>
          <c:invertIfNegative val="0"/>
          <c:dLbls>
            <c:dLbl>
              <c:idx val="0"/>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3647-4E94-9450-EA8A8853EA49}"/>
                </c:ext>
              </c:extLst>
            </c:dLbl>
            <c:dLbl>
              <c:idx val="1"/>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3647-4E94-9450-EA8A8853EA49}"/>
                </c:ext>
              </c:extLst>
            </c:dLbl>
            <c:dLbl>
              <c:idx val="2"/>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3647-4E94-9450-EA8A8853EA49}"/>
                </c:ext>
              </c:extLst>
            </c:dLbl>
            <c:dLbl>
              <c:idx val="3"/>
              <c:layout>
                <c:manualLayout>
                  <c:x val="0"/>
                  <c:y val="4.0540347232461771E-3"/>
                </c:manualLayout>
              </c:layout>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47-4E94-9450-EA8A8853EA49}"/>
                </c:ext>
              </c:extLst>
            </c:dLbl>
            <c:numFmt formatCode="&quot;£&quot;#,##0.00" sourceLinked="0"/>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2011-12</c:v>
              </c:pt>
              <c:pt idx="1">
                <c:v>2012-13</c:v>
              </c:pt>
              <c:pt idx="2">
                <c:v>2013-14</c:v>
              </c:pt>
              <c:pt idx="3">
                <c:v>2014-15</c:v>
              </c:pt>
              <c:pt idx="4">
                <c:v>2015-16</c:v>
              </c:pt>
              <c:pt idx="5">
                <c:v>2016-17</c:v>
              </c:pt>
              <c:pt idx="6">
                <c:v>2017-18</c:v>
              </c:pt>
              <c:pt idx="7">
                <c:v>2018-19</c:v>
              </c:pt>
              <c:pt idx="8">
                <c:v>2019-20</c:v>
              </c:pt>
              <c:pt idx="9">
                <c:v>2020-21</c:v>
              </c:pt>
            </c:strLit>
          </c:cat>
          <c:val>
            <c:numLit>
              <c:formatCode>General</c:formatCode>
              <c:ptCount val="10"/>
              <c:pt idx="0">
                <c:v>0</c:v>
              </c:pt>
              <c:pt idx="1">
                <c:v>363071.77530601097</c:v>
              </c:pt>
              <c:pt idx="2">
                <c:v>2567294.6253078226</c:v>
              </c:pt>
              <c:pt idx="3">
                <c:v>9006897.4399999995</c:v>
              </c:pt>
              <c:pt idx="4">
                <c:v>64194194.049999997</c:v>
              </c:pt>
              <c:pt idx="5">
                <c:v>121418400.86000001</c:v>
              </c:pt>
              <c:pt idx="6">
                <c:v>171365351.36999992</c:v>
              </c:pt>
              <c:pt idx="7">
                <c:v>191648722.48999992</c:v>
              </c:pt>
              <c:pt idx="8">
                <c:v>240985786.14999995</c:v>
              </c:pt>
              <c:pt idx="9">
                <c:v>271345427.86999995</c:v>
              </c:pt>
            </c:numLit>
          </c:val>
          <c:extLst>
            <c:ext xmlns:c16="http://schemas.microsoft.com/office/drawing/2014/chart" uri="{C3380CC4-5D6E-409C-BE32-E72D297353CC}">
              <c16:uniqueId val="{0000000B-3647-4E94-9450-EA8A8853EA49}"/>
            </c:ext>
          </c:extLst>
        </c:ser>
        <c:dLbls>
          <c:showLegendKey val="0"/>
          <c:showVal val="0"/>
          <c:showCatName val="0"/>
          <c:showSerName val="0"/>
          <c:showPercent val="0"/>
          <c:showBubbleSize val="0"/>
        </c:dLbls>
        <c:gapWidth val="50"/>
        <c:axId val="921031952"/>
        <c:axId val="958156160"/>
      </c:barChart>
      <c:catAx>
        <c:axId val="1014017616"/>
        <c:scaling>
          <c:orientation val="minMax"/>
        </c:scaling>
        <c:delete val="0"/>
        <c:axPos val="b"/>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958162400"/>
        <c:crosses val="autoZero"/>
        <c:auto val="1"/>
        <c:lblAlgn val="ctr"/>
        <c:lblOffset val="100"/>
        <c:noMultiLvlLbl val="0"/>
      </c:catAx>
      <c:valAx>
        <c:axId val="958162400"/>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solidFill>
                      <a:sysClr val="windowText" lastClr="000000"/>
                    </a:solidFill>
                    <a:latin typeface="Verdana" panose="020B0604030504040204" pitchFamily="34" charset="0"/>
                    <a:ea typeface="Verdana" panose="020B0604030504040204" pitchFamily="34" charset="0"/>
                  </a:rPr>
                  <a:t>Volume of gas (millions of m</a:t>
                </a:r>
                <a:r>
                  <a:rPr lang="en-GB" baseline="30000">
                    <a:solidFill>
                      <a:sysClr val="windowText" lastClr="000000"/>
                    </a:solidFill>
                    <a:latin typeface="Verdana" panose="020B0604030504040204" pitchFamily="34" charset="0"/>
                    <a:ea typeface="Verdana" panose="020B0604030504040204" pitchFamily="34" charset="0"/>
                  </a:rPr>
                  <a:t>3</a:t>
                </a:r>
                <a:r>
                  <a:rPr lang="en-GB">
                    <a:solidFill>
                      <a:sysClr val="windowText" lastClr="000000"/>
                    </a:solidFill>
                    <a:latin typeface="Verdana" panose="020B0604030504040204" pitchFamily="34" charset="0"/>
                    <a:ea typeface="Verdana" panose="020B0604030504040204" pitchFamily="34" charset="0"/>
                  </a:rPr>
                  <a:t>)/ </a:t>
                </a:r>
                <a:br>
                  <a:rPr lang="en-GB">
                    <a:solidFill>
                      <a:sysClr val="windowText" lastClr="000000"/>
                    </a:solidFill>
                    <a:latin typeface="Verdana" panose="020B0604030504040204" pitchFamily="34" charset="0"/>
                    <a:ea typeface="Verdana" panose="020B0604030504040204" pitchFamily="34" charset="0"/>
                  </a:rPr>
                </a:br>
                <a:r>
                  <a:rPr lang="en-GB">
                    <a:solidFill>
                      <a:sysClr val="windowText" lastClr="000000"/>
                    </a:solidFill>
                    <a:latin typeface="Verdana" panose="020B0604030504040204" pitchFamily="34" charset="0"/>
                    <a:ea typeface="Verdana" panose="020B0604030504040204" pitchFamily="34" charset="0"/>
                  </a:rPr>
                  <a:t>Payments (£m)</a:t>
                </a:r>
              </a:p>
            </c:rich>
          </c:tx>
          <c:layout>
            <c:manualLayout>
              <c:xMode val="edge"/>
              <c:yMode val="edge"/>
              <c:x val="1.4364123905376371E-2"/>
              <c:y val="0.2368942976312840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014017616"/>
        <c:crosses val="autoZero"/>
        <c:crossBetween val="between"/>
        <c:dispUnits>
          <c:builtInUnit val="millions"/>
        </c:dispUnits>
      </c:valAx>
      <c:valAx>
        <c:axId val="958156160"/>
        <c:scaling>
          <c:orientation val="minMax"/>
        </c:scaling>
        <c:delete val="1"/>
        <c:axPos val="r"/>
        <c:numFmt formatCode="&quot;£&quot;#,##0" sourceLinked="0"/>
        <c:majorTickMark val="out"/>
        <c:minorTickMark val="none"/>
        <c:tickLblPos val="nextTo"/>
        <c:crossAx val="921031952"/>
        <c:crosses val="max"/>
        <c:crossBetween val="between"/>
        <c:dispUnits>
          <c:builtInUnit val="millions"/>
        </c:dispUnits>
      </c:valAx>
      <c:catAx>
        <c:axId val="921031952"/>
        <c:scaling>
          <c:orientation val="minMax"/>
        </c:scaling>
        <c:delete val="1"/>
        <c:axPos val="b"/>
        <c:numFmt formatCode="General" sourceLinked="1"/>
        <c:majorTickMark val="out"/>
        <c:minorTickMark val="none"/>
        <c:tickLblPos val="nextTo"/>
        <c:crossAx val="958156160"/>
        <c:crosses val="autoZero"/>
        <c:auto val="1"/>
        <c:lblAlgn val="ctr"/>
        <c:lblOffset val="100"/>
        <c:noMultiLvlLbl val="0"/>
      </c:catAx>
      <c:spPr>
        <a:noFill/>
        <a:ln>
          <a:noFill/>
        </a:ln>
        <a:effectLst/>
      </c:spPr>
    </c:plotArea>
    <c:legend>
      <c:legendPos val="t"/>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993774</xdr:colOff>
      <xdr:row>7</xdr:row>
      <xdr:rowOff>88425</xdr:rowOff>
    </xdr:to>
    <xdr:pic>
      <xdr:nvPicPr>
        <xdr:cNvPr id="2" name="Picture 1" descr="Ofgem logo" title="Ofgem - making a positive difference for energy consumers">
          <a:extLst>
            <a:ext uri="{FF2B5EF4-FFF2-40B4-BE49-F238E27FC236}">
              <a16:creationId xmlns:a16="http://schemas.microsoft.com/office/drawing/2014/main" id="{232B3D8C-791E-4960-BAF0-E1E34A5F84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32049" cy="1358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22224</xdr:colOff>
      <xdr:row>9</xdr:row>
      <xdr:rowOff>26987</xdr:rowOff>
    </xdr:from>
    <xdr:to>
      <xdr:col>6</xdr:col>
      <xdr:colOff>1504950</xdr:colOff>
      <xdr:row>27</xdr:row>
      <xdr:rowOff>149225</xdr:rowOff>
    </xdr:to>
    <xdr:graphicFrame macro="">
      <xdr:nvGraphicFramePr>
        <xdr:cNvPr id="2" name="Chart 1" descr="This figure shows both the heat generated under the scheme and the value of payments made to participants. The data ranges from the start of the scheme in 2011 to March 2021. ">
          <a:extLst>
            <a:ext uri="{FF2B5EF4-FFF2-40B4-BE49-F238E27FC236}">
              <a16:creationId xmlns:a16="http://schemas.microsoft.com/office/drawing/2014/main" id="{3F248E3C-DF8B-43F9-80C4-4E91D0F4A2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983278</xdr:colOff>
      <xdr:row>3</xdr:row>
      <xdr:rowOff>19589</xdr:rowOff>
    </xdr:to>
    <xdr:pic>
      <xdr:nvPicPr>
        <xdr:cNvPr id="4" name="Picture 3" descr="image of the Ofgem logo" title="Ofgem logo">
          <a:extLst>
            <a:ext uri="{FF2B5EF4-FFF2-40B4-BE49-F238E27FC236}">
              <a16:creationId xmlns:a16="http://schemas.microsoft.com/office/drawing/2014/main" id="{88E587A2-7013-44B4-B3EE-E188DD5900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9526</xdr:colOff>
      <xdr:row>9</xdr:row>
      <xdr:rowOff>15875</xdr:rowOff>
    </xdr:from>
    <xdr:to>
      <xdr:col>7</xdr:col>
      <xdr:colOff>9526</xdr:colOff>
      <xdr:row>29</xdr:row>
      <xdr:rowOff>69619</xdr:rowOff>
    </xdr:to>
    <xdr:graphicFrame macro="">
      <xdr:nvGraphicFramePr>
        <xdr:cNvPr id="3" name="Chart 2" descr="This figure shows both the volume of gas injected into the grid by biomethane installations, as well as the value of payments made to participants. The data ranges from the start of the scheme in 2011 to March 2021. ">
          <a:extLst>
            <a:ext uri="{FF2B5EF4-FFF2-40B4-BE49-F238E27FC236}">
              <a16:creationId xmlns:a16="http://schemas.microsoft.com/office/drawing/2014/main" id="{7F04DBF6-D1C6-4ED8-B4E9-C824D0F49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237153</xdr:colOff>
      <xdr:row>3</xdr:row>
      <xdr:rowOff>19589</xdr:rowOff>
    </xdr:to>
    <xdr:pic>
      <xdr:nvPicPr>
        <xdr:cNvPr id="5" name="Picture 4" descr="image of the Ofgem logo" title="Ofgem logo">
          <a:extLst>
            <a:ext uri="{FF2B5EF4-FFF2-40B4-BE49-F238E27FC236}">
              <a16:creationId xmlns:a16="http://schemas.microsoft.com/office/drawing/2014/main" id="{C60BBA25-DE8B-4AE1-923E-D4090DB8A7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2221528</xdr:colOff>
      <xdr:row>3</xdr:row>
      <xdr:rowOff>48164</xdr:rowOff>
    </xdr:to>
    <xdr:pic>
      <xdr:nvPicPr>
        <xdr:cNvPr id="4" name="Picture 3" descr="image of the Ofgem logo" title="Ofgem logo">
          <a:extLst>
            <a:ext uri="{FF2B5EF4-FFF2-40B4-BE49-F238E27FC236}">
              <a16:creationId xmlns:a16="http://schemas.microsoft.com/office/drawing/2014/main" id="{E67E107F-5991-429F-A0D9-51C600DE29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1151553</xdr:colOff>
      <xdr:row>3</xdr:row>
      <xdr:rowOff>44989</xdr:rowOff>
    </xdr:to>
    <xdr:pic>
      <xdr:nvPicPr>
        <xdr:cNvPr id="2" name="Picture 1" descr="image of the Ofgem logo" title="Ofgem logo">
          <a:extLst>
            <a:ext uri="{FF2B5EF4-FFF2-40B4-BE49-F238E27FC236}">
              <a16:creationId xmlns:a16="http://schemas.microsoft.com/office/drawing/2014/main" id="{1A1DA1DC-89D1-4A90-BB1A-B7E9C4D083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2221528</xdr:colOff>
      <xdr:row>3</xdr:row>
      <xdr:rowOff>19589</xdr:rowOff>
    </xdr:to>
    <xdr:pic>
      <xdr:nvPicPr>
        <xdr:cNvPr id="2" name="Picture 1" descr="image of the Ofgem logo" title="Ofgem logo">
          <a:extLst>
            <a:ext uri="{FF2B5EF4-FFF2-40B4-BE49-F238E27FC236}">
              <a16:creationId xmlns:a16="http://schemas.microsoft.com/office/drawing/2014/main" id="{7BFFD5E5-FD87-4355-A180-3752DD5A4F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1011853</xdr:colOff>
      <xdr:row>3</xdr:row>
      <xdr:rowOff>19589</xdr:rowOff>
    </xdr:to>
    <xdr:pic>
      <xdr:nvPicPr>
        <xdr:cNvPr id="2" name="Picture 1" descr="image of the Ofgem logo" title="Ofgem logo">
          <a:extLst>
            <a:ext uri="{FF2B5EF4-FFF2-40B4-BE49-F238E27FC236}">
              <a16:creationId xmlns:a16="http://schemas.microsoft.com/office/drawing/2014/main" id="{C3105BD7-4B6A-41E0-9561-1E58C7D0D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2218353</xdr:colOff>
      <xdr:row>3</xdr:row>
      <xdr:rowOff>19589</xdr:rowOff>
    </xdr:to>
    <xdr:pic>
      <xdr:nvPicPr>
        <xdr:cNvPr id="2" name="Picture 1" descr="image of the Ofgem logo" title="Ofgem logo">
          <a:extLst>
            <a:ext uri="{FF2B5EF4-FFF2-40B4-BE49-F238E27FC236}">
              <a16:creationId xmlns:a16="http://schemas.microsoft.com/office/drawing/2014/main" id="{E818A007-0DB4-45A6-890E-28C6A02870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326053</xdr:colOff>
      <xdr:row>3</xdr:row>
      <xdr:rowOff>19589</xdr:rowOff>
    </xdr:to>
    <xdr:pic>
      <xdr:nvPicPr>
        <xdr:cNvPr id="2" name="Picture 1" descr="image of the Ofgem logo" title="Ofgem logo">
          <a:extLst>
            <a:ext uri="{FF2B5EF4-FFF2-40B4-BE49-F238E27FC236}">
              <a16:creationId xmlns:a16="http://schemas.microsoft.com/office/drawing/2014/main" id="{02BF8797-674F-45C1-A43E-E1A932FFAF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twoCellAnchor>
    <xdr:from>
      <xdr:col>1</xdr:col>
      <xdr:colOff>387350</xdr:colOff>
      <xdr:row>8</xdr:row>
      <xdr:rowOff>0</xdr:rowOff>
    </xdr:from>
    <xdr:to>
      <xdr:col>7</xdr:col>
      <xdr:colOff>485775</xdr:colOff>
      <xdr:row>27</xdr:row>
      <xdr:rowOff>152400</xdr:rowOff>
    </xdr:to>
    <xdr:graphicFrame macro="">
      <xdr:nvGraphicFramePr>
        <xdr:cNvPr id="3" name="Chart 2">
          <a:extLst>
            <a:ext uri="{FF2B5EF4-FFF2-40B4-BE49-F238E27FC236}">
              <a16:creationId xmlns:a16="http://schemas.microsoft.com/office/drawing/2014/main" id="{E7EB771D-120C-4394-A5EF-0FD3ECBA24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266662</xdr:colOff>
      <xdr:row>3</xdr:row>
      <xdr:rowOff>18282</xdr:rowOff>
    </xdr:to>
    <xdr:pic>
      <xdr:nvPicPr>
        <xdr:cNvPr id="2" name="Picture 1" descr="image of the Ofgem logo" title="Ofgem logo">
          <a:extLst>
            <a:ext uri="{FF2B5EF4-FFF2-40B4-BE49-F238E27FC236}">
              <a16:creationId xmlns:a16="http://schemas.microsoft.com/office/drawing/2014/main" id="{6F5A43FA-AF45-48D9-9F3A-947168A233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27237" cy="589782"/>
        </a:xfrm>
        <a:prstGeom prst="rect">
          <a:avLst/>
        </a:prstGeom>
      </xdr:spPr>
    </xdr:pic>
    <xdr:clientData/>
  </xdr:twoCellAnchor>
  <xdr:twoCellAnchor>
    <xdr:from>
      <xdr:col>1</xdr:col>
      <xdr:colOff>2</xdr:colOff>
      <xdr:row>9</xdr:row>
      <xdr:rowOff>0</xdr:rowOff>
    </xdr:from>
    <xdr:to>
      <xdr:col>9</xdr:col>
      <xdr:colOff>171451</xdr:colOff>
      <xdr:row>28</xdr:row>
      <xdr:rowOff>101150</xdr:rowOff>
    </xdr:to>
    <xdr:graphicFrame macro="">
      <xdr:nvGraphicFramePr>
        <xdr:cNvPr id="10" name="Chart 9" descr="This chart shows the number of accreditations granted to the NDRHI scheme by month, starting in April 2020 and ending in March 2021. The average number of granted accreditations per month was around 78, and ranged between 56 to 128. ">
          <a:extLst>
            <a:ext uri="{FF2B5EF4-FFF2-40B4-BE49-F238E27FC236}">
              <a16:creationId xmlns:a16="http://schemas.microsoft.com/office/drawing/2014/main" id="{235EF653-7D2A-4828-9432-E0584CB67C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12246</xdr:rowOff>
    </xdr:from>
    <xdr:to>
      <xdr:col>7</xdr:col>
      <xdr:colOff>69849</xdr:colOff>
      <xdr:row>27</xdr:row>
      <xdr:rowOff>297546</xdr:rowOff>
    </xdr:to>
    <xdr:graphicFrame macro="">
      <xdr:nvGraphicFramePr>
        <xdr:cNvPr id="5" name="Chart 4" descr="This chart compares the number of applications to the scheme received by month, from April 2019 to March 2021. This shows the spike in applications as the scheme closure approached, particularly in March. Nearly 7.5 times more applications were received by Ofgem in March 2021 than March 2020. ">
          <a:extLst>
            <a:ext uri="{FF2B5EF4-FFF2-40B4-BE49-F238E27FC236}">
              <a16:creationId xmlns:a16="http://schemas.microsoft.com/office/drawing/2014/main" id="{C0640699-FB05-4435-BFCC-B203264590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1021832</xdr:colOff>
      <xdr:row>3</xdr:row>
      <xdr:rowOff>28660</xdr:rowOff>
    </xdr:to>
    <xdr:pic>
      <xdr:nvPicPr>
        <xdr:cNvPr id="3" name="Picture 2" descr="image of the Ofgem logo" title="Ofgem logo">
          <a:extLst>
            <a:ext uri="{FF2B5EF4-FFF2-40B4-BE49-F238E27FC236}">
              <a16:creationId xmlns:a16="http://schemas.microsoft.com/office/drawing/2014/main" id="{F9D28476-7E31-4BA9-8F85-61D4FC71A3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89803" cy="559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29788</xdr:colOff>
      <xdr:row>8</xdr:row>
      <xdr:rowOff>85911</xdr:rowOff>
    </xdr:from>
    <xdr:to>
      <xdr:col>6</xdr:col>
      <xdr:colOff>1358900</xdr:colOff>
      <xdr:row>30</xdr:row>
      <xdr:rowOff>49493</xdr:rowOff>
    </xdr:to>
    <xdr:graphicFrame macro="">
      <xdr:nvGraphicFramePr>
        <xdr:cNvPr id="3" name="Chart 2" descr="This chart shows the annual and cumulative approved capacity for the scheme. These figures run from the scheme launch in 2011 to 31 March 2021. ">
          <a:extLst>
            <a:ext uri="{FF2B5EF4-FFF2-40B4-BE49-F238E27FC236}">
              <a16:creationId xmlns:a16="http://schemas.microsoft.com/office/drawing/2014/main" id="{E2EDDE8E-A704-4CDB-A803-F37F603C5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140596</xdr:colOff>
      <xdr:row>3</xdr:row>
      <xdr:rowOff>18282</xdr:rowOff>
    </xdr:to>
    <xdr:pic>
      <xdr:nvPicPr>
        <xdr:cNvPr id="4" name="Picture 3" descr="image of the Ofgem logo" title="Ofgem logo">
          <a:extLst>
            <a:ext uri="{FF2B5EF4-FFF2-40B4-BE49-F238E27FC236}">
              <a16:creationId xmlns:a16="http://schemas.microsoft.com/office/drawing/2014/main" id="{96C83568-1145-4632-8934-634ABF5E52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6153" cy="5561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28761</xdr:colOff>
      <xdr:row>9</xdr:row>
      <xdr:rowOff>28574</xdr:rowOff>
    </xdr:from>
    <xdr:to>
      <xdr:col>5</xdr:col>
      <xdr:colOff>493058</xdr:colOff>
      <xdr:row>29</xdr:row>
      <xdr:rowOff>107246</xdr:rowOff>
    </xdr:to>
    <xdr:graphicFrame macro="">
      <xdr:nvGraphicFramePr>
        <xdr:cNvPr id="5" name="Chart 4" descr="This pie chart shows the proportion of accredited installations on the scheme, by technology, since the scheme began in 2011. 82% of all accredited installations are solid biomass boilers. ">
          <a:extLst>
            <a:ext uri="{FF2B5EF4-FFF2-40B4-BE49-F238E27FC236}">
              <a16:creationId xmlns:a16="http://schemas.microsoft.com/office/drawing/2014/main" id="{EF8793DC-55B9-48A9-872E-047E7F6EA7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409537</xdr:colOff>
      <xdr:row>3</xdr:row>
      <xdr:rowOff>18282</xdr:rowOff>
    </xdr:to>
    <xdr:pic>
      <xdr:nvPicPr>
        <xdr:cNvPr id="3" name="Picture 2" descr="image of the Ofgem logo" title="Ofgem logo">
          <a:extLst>
            <a:ext uri="{FF2B5EF4-FFF2-40B4-BE49-F238E27FC236}">
              <a16:creationId xmlns:a16="http://schemas.microsoft.com/office/drawing/2014/main" id="{FBA7F733-A40A-440A-9673-C0E506B040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6153" cy="5561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25400</xdr:colOff>
      <xdr:row>9</xdr:row>
      <xdr:rowOff>11019</xdr:rowOff>
    </xdr:from>
    <xdr:to>
      <xdr:col>8</xdr:col>
      <xdr:colOff>1206500</xdr:colOff>
      <xdr:row>32</xdr:row>
      <xdr:rowOff>31750</xdr:rowOff>
    </xdr:to>
    <xdr:graphicFrame macro="">
      <xdr:nvGraphicFramePr>
        <xdr:cNvPr id="3" name="Chart 2" descr="This figure breaks down the proportions of accredited capacity by technology for every year of the scheme. It shows that solid biomass boilers have consistently been the most common technology type. ">
          <a:extLst>
            <a:ext uri="{FF2B5EF4-FFF2-40B4-BE49-F238E27FC236}">
              <a16:creationId xmlns:a16="http://schemas.microsoft.com/office/drawing/2014/main" id="{1F64898A-1D3D-40A5-9B1C-74632F5BB0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1238772</xdr:colOff>
      <xdr:row>3</xdr:row>
      <xdr:rowOff>48724</xdr:rowOff>
    </xdr:to>
    <xdr:pic>
      <xdr:nvPicPr>
        <xdr:cNvPr id="4" name="Picture 3" descr="image of the Ofgem logo" title="Ofgem logo">
          <a:extLst>
            <a:ext uri="{FF2B5EF4-FFF2-40B4-BE49-F238E27FC236}">
              <a16:creationId xmlns:a16="http://schemas.microsoft.com/office/drawing/2014/main" id="{E234485D-4640-4E32-B3E0-8D6AD7FC92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6153" cy="5529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219075</xdr:colOff>
      <xdr:row>8</xdr:row>
      <xdr:rowOff>152400</xdr:rowOff>
    </xdr:from>
    <xdr:to>
      <xdr:col>6</xdr:col>
      <xdr:colOff>492125</xdr:colOff>
      <xdr:row>27</xdr:row>
      <xdr:rowOff>97155</xdr:rowOff>
    </xdr:to>
    <xdr:graphicFrame macro="">
      <xdr:nvGraphicFramePr>
        <xdr:cNvPr id="3" name="Chart 2" descr="This pie chart shows how heat generated by accredited installations is used. The largest proportion of installations use the heat generated for space and water heating.">
          <a:extLst>
            <a:ext uri="{FF2B5EF4-FFF2-40B4-BE49-F238E27FC236}">
              <a16:creationId xmlns:a16="http://schemas.microsoft.com/office/drawing/2014/main" id="{EBC2C6E1-C333-450C-8F22-AF43C5DFB9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1056303</xdr:colOff>
      <xdr:row>3</xdr:row>
      <xdr:rowOff>10064</xdr:rowOff>
    </xdr:to>
    <xdr:pic>
      <xdr:nvPicPr>
        <xdr:cNvPr id="4" name="Picture 3" descr="image of the Ofgem logo" title="Ofgem logo">
          <a:extLst>
            <a:ext uri="{FF2B5EF4-FFF2-40B4-BE49-F238E27FC236}">
              <a16:creationId xmlns:a16="http://schemas.microsoft.com/office/drawing/2014/main" id="{78FD7B1D-A5AC-4374-8E36-914408666B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2978" cy="5561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7793</xdr:colOff>
      <xdr:row>9</xdr:row>
      <xdr:rowOff>10101</xdr:rowOff>
    </xdr:from>
    <xdr:to>
      <xdr:col>5</xdr:col>
      <xdr:colOff>1276350</xdr:colOff>
      <xdr:row>34</xdr:row>
      <xdr:rowOff>95250</xdr:rowOff>
    </xdr:to>
    <xdr:graphicFrame macro="">
      <xdr:nvGraphicFramePr>
        <xdr:cNvPr id="3" name="Chart 2" descr="This chart shows the most popular industry sectors in which heat under the scheme is produced. Accommodation and Crop and Animal production have the most installations, followed by forestry and logging, and then education. ">
          <a:extLst>
            <a:ext uri="{FF2B5EF4-FFF2-40B4-BE49-F238E27FC236}">
              <a16:creationId xmlns:a16="http://schemas.microsoft.com/office/drawing/2014/main" id="{B4C5D69B-AF69-40C0-BAFA-011E03734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1450003</xdr:colOff>
      <xdr:row>3</xdr:row>
      <xdr:rowOff>19589</xdr:rowOff>
    </xdr:to>
    <xdr:pic>
      <xdr:nvPicPr>
        <xdr:cNvPr id="4" name="Picture 3" descr="image of the Ofgem logo" title="Ofgem logo">
          <a:extLst>
            <a:ext uri="{FF2B5EF4-FFF2-40B4-BE49-F238E27FC236}">
              <a16:creationId xmlns:a16="http://schemas.microsoft.com/office/drawing/2014/main" id="{6F4C4BA8-3155-4384-AE75-30BD4346ED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25756</xdr:colOff>
      <xdr:row>9</xdr:row>
      <xdr:rowOff>9027</xdr:rowOff>
    </xdr:from>
    <xdr:to>
      <xdr:col>3</xdr:col>
      <xdr:colOff>6645</xdr:colOff>
      <xdr:row>24</xdr:row>
      <xdr:rowOff>10411</xdr:rowOff>
    </xdr:to>
    <xdr:grpSp>
      <xdr:nvGrpSpPr>
        <xdr:cNvPr id="4" name="Group 3" descr="This figure is a map of the UK showing the distribution of accredited installations by country. Of the 20,920 accredited installations, 71.7% are in England, 19% are in Scotland, and 9.3% are in Wales. ">
          <a:extLst>
            <a:ext uri="{FF2B5EF4-FFF2-40B4-BE49-F238E27FC236}">
              <a16:creationId xmlns:a16="http://schemas.microsoft.com/office/drawing/2014/main" id="{F2E56902-967C-4705-A38F-92A769BE325D}"/>
            </a:ext>
          </a:extLst>
        </xdr:cNvPr>
        <xdr:cNvGrpSpPr/>
      </xdr:nvGrpSpPr>
      <xdr:grpSpPr>
        <a:xfrm>
          <a:off x="200381" y="1993402"/>
          <a:ext cx="2124014" cy="2585834"/>
          <a:chOff x="5927910" y="627528"/>
          <a:chExt cx="2897496" cy="3394217"/>
        </a:xfrm>
      </xdr:grpSpPr>
      <xdr:pic>
        <xdr:nvPicPr>
          <xdr:cNvPr id="5" name="Picture 4">
            <a:extLst>
              <a:ext uri="{FF2B5EF4-FFF2-40B4-BE49-F238E27FC236}">
                <a16:creationId xmlns:a16="http://schemas.microsoft.com/office/drawing/2014/main" id="{C23E1AB6-972C-4B46-938A-31F1F54601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7910" y="627528"/>
            <a:ext cx="2897496" cy="3394217"/>
          </a:xfrm>
          <a:prstGeom prst="rect">
            <a:avLst/>
          </a:prstGeom>
        </xdr:spPr>
      </xdr:pic>
      <xdr:sp macro="" textlink="">
        <xdr:nvSpPr>
          <xdr:cNvPr id="6" name="Text Box 2">
            <a:extLst>
              <a:ext uri="{FF2B5EF4-FFF2-40B4-BE49-F238E27FC236}">
                <a16:creationId xmlns:a16="http://schemas.microsoft.com/office/drawing/2014/main" id="{7B1B3401-3E07-4507-BEFC-5313461B6D11}"/>
              </a:ext>
            </a:extLst>
          </xdr:cNvPr>
          <xdr:cNvSpPr txBox="1">
            <a:spLocks noChangeArrowheads="1"/>
          </xdr:cNvSpPr>
        </xdr:nvSpPr>
        <xdr:spPr bwMode="auto">
          <a:xfrm>
            <a:off x="6723529" y="1364598"/>
            <a:ext cx="611538" cy="236405"/>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n-GB" sz="700" b="1">
                <a:solidFill>
                  <a:srgbClr val="FFFFFF"/>
                </a:solidFill>
                <a:effectLst/>
                <a:latin typeface="Verdana" panose="020B0604030504040204" pitchFamily="34" charset="0"/>
                <a:ea typeface="Calibri" panose="020F0502020204030204" pitchFamily="34" charset="0"/>
                <a:cs typeface="Times New Roman" panose="02020603050405020304" pitchFamily="18" charset="0"/>
              </a:rPr>
              <a:t>19%</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 name="Text Box 2">
            <a:extLst>
              <a:ext uri="{FF2B5EF4-FFF2-40B4-BE49-F238E27FC236}">
                <a16:creationId xmlns:a16="http://schemas.microsoft.com/office/drawing/2014/main" id="{40FBC1F8-1C17-475C-AC1E-B4FCA8666AE8}"/>
              </a:ext>
            </a:extLst>
          </xdr:cNvPr>
          <xdr:cNvSpPr txBox="1">
            <a:spLocks noChangeArrowheads="1"/>
          </xdr:cNvSpPr>
        </xdr:nvSpPr>
        <xdr:spPr bwMode="auto">
          <a:xfrm>
            <a:off x="7312072" y="3014105"/>
            <a:ext cx="737644" cy="246053"/>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n-GB" sz="700" b="1">
                <a:solidFill>
                  <a:srgbClr val="FFFFFF"/>
                </a:solidFill>
                <a:effectLst/>
                <a:latin typeface="Verdana" panose="020B0604030504040204" pitchFamily="34" charset="0"/>
                <a:ea typeface="Calibri" panose="020F0502020204030204" pitchFamily="34" charset="0"/>
                <a:cs typeface="Times New Roman" panose="02020603050405020304" pitchFamily="18" charset="0"/>
              </a:rPr>
              <a:t>71.7%</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8" name="Text Box 2">
            <a:extLst>
              <a:ext uri="{FF2B5EF4-FFF2-40B4-BE49-F238E27FC236}">
                <a16:creationId xmlns:a16="http://schemas.microsoft.com/office/drawing/2014/main" id="{8CA9362D-E84F-429B-9C16-C6C7867D7879}"/>
              </a:ext>
            </a:extLst>
          </xdr:cNvPr>
          <xdr:cNvSpPr txBox="1">
            <a:spLocks noChangeArrowheads="1"/>
          </xdr:cNvSpPr>
        </xdr:nvSpPr>
        <xdr:spPr bwMode="auto">
          <a:xfrm>
            <a:off x="6755614" y="3086961"/>
            <a:ext cx="722383" cy="272604"/>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n-GB" sz="700" b="1">
                <a:solidFill>
                  <a:srgbClr val="FFFFFF"/>
                </a:solidFill>
                <a:effectLst/>
                <a:latin typeface="Verdana" panose="020B0604030504040204" pitchFamily="34" charset="0"/>
                <a:ea typeface="Calibri" panose="020F0502020204030204" pitchFamily="34" charset="0"/>
                <a:cs typeface="Times New Roman" panose="02020603050405020304" pitchFamily="18" charset="0"/>
              </a:rPr>
              <a:t>9.3%</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Text Box 2">
            <a:extLst>
              <a:ext uri="{FF2B5EF4-FFF2-40B4-BE49-F238E27FC236}">
                <a16:creationId xmlns:a16="http://schemas.microsoft.com/office/drawing/2014/main" id="{BABEF79C-C21F-45DC-ABFD-AA0436507844}"/>
              </a:ext>
            </a:extLst>
          </xdr:cNvPr>
          <xdr:cNvSpPr txBox="1">
            <a:spLocks noChangeArrowheads="1"/>
          </xdr:cNvSpPr>
        </xdr:nvSpPr>
        <xdr:spPr bwMode="auto">
          <a:xfrm>
            <a:off x="7145804" y="3657924"/>
            <a:ext cx="1661509" cy="268007"/>
          </a:xfrm>
          <a:prstGeom prst="rect">
            <a:avLst/>
          </a:prstGeom>
          <a:noFill/>
          <a:ln w="9525">
            <a:noFill/>
            <a:miter lim="800000"/>
            <a:headEnd/>
            <a:tailEnd/>
          </a:ln>
        </xdr:spPr>
        <xdr:txBody>
          <a:bodyPr rot="0" vert="horz" wrap="square" lIns="91440" tIns="45720" rIns="91440" bIns="45720" anchor="t" anchorCtr="0">
            <a:noAutofit/>
          </a:bodyPr>
          <a:lstStyle/>
          <a:p>
            <a:pPr marL="0" indent="0" fontAlgn="ctr">
              <a:lnSpc>
                <a:spcPct val="120000"/>
              </a:lnSpc>
              <a:spcAft>
                <a:spcPts val="0"/>
              </a:spcAft>
            </a:pPr>
            <a:r>
              <a:rPr lang="en-US" sz="700" b="1" u="none" spc="-25">
                <a:solidFill>
                  <a:srgbClr val="00283F"/>
                </a:solidFill>
                <a:effectLst/>
                <a:latin typeface="Verdana" panose="020B0604030504040204" pitchFamily="34" charset="0"/>
                <a:ea typeface="Calibri" panose="020F0502020204030204" pitchFamily="34" charset="0"/>
                <a:cs typeface="Akzidenz-Grotesk Pro Med"/>
              </a:rPr>
              <a:t>Total:  20,920 accreditations</a:t>
            </a:r>
            <a:endParaRPr lang="en-GB" sz="700" b="1" u="none" spc="-25">
              <a:solidFill>
                <a:srgbClr val="00283F"/>
              </a:solidFill>
              <a:effectLst/>
              <a:latin typeface="Verdana" panose="020B0604030504040204" pitchFamily="34" charset="0"/>
              <a:ea typeface="Calibri" panose="020F0502020204030204" pitchFamily="34" charset="0"/>
              <a:cs typeface="Akzidenz-Grotesk Pro Med"/>
            </a:endParaRPr>
          </a:p>
          <a:p>
            <a:pPr marL="0" indent="0" fontAlgn="ctr">
              <a:lnSpc>
                <a:spcPct val="120000"/>
              </a:lnSpc>
              <a:spcAft>
                <a:spcPts val="0"/>
              </a:spcAft>
            </a:pPr>
            <a:r>
              <a:rPr lang="en-GB" sz="700" b="1" u="none" spc="-25">
                <a:solidFill>
                  <a:srgbClr val="00283F"/>
                </a:solidFill>
                <a:effectLst/>
                <a:latin typeface="Verdana" panose="020B0604030504040204" pitchFamily="34" charset="0"/>
                <a:ea typeface="Calibri" panose="020F0502020204030204" pitchFamily="34" charset="0"/>
                <a:cs typeface="Akzidenz-Grotesk Pro Med"/>
              </a:rPr>
              <a:t> </a:t>
            </a:r>
          </a:p>
        </xdr:txBody>
      </xdr:sp>
    </xdr:grpSp>
    <xdr:clientData/>
  </xdr:twoCellAnchor>
  <xdr:twoCellAnchor>
    <xdr:from>
      <xdr:col>7</xdr:col>
      <xdr:colOff>36746</xdr:colOff>
      <xdr:row>9</xdr:row>
      <xdr:rowOff>18886</xdr:rowOff>
    </xdr:from>
    <xdr:to>
      <xdr:col>8</xdr:col>
      <xdr:colOff>882650</xdr:colOff>
      <xdr:row>24</xdr:row>
      <xdr:rowOff>12200</xdr:rowOff>
    </xdr:to>
    <xdr:grpSp>
      <xdr:nvGrpSpPr>
        <xdr:cNvPr id="10" name="Group 9" descr="This figure is a map of the UK showing the distribution of total approved capacity by country. Of the 5,309 MW of capacity under the scheme, 72% is in England, 20% is in Scotland, and 8% is in Wales. ">
          <a:extLst>
            <a:ext uri="{FF2B5EF4-FFF2-40B4-BE49-F238E27FC236}">
              <a16:creationId xmlns:a16="http://schemas.microsoft.com/office/drawing/2014/main" id="{BBC7597C-1E50-4CA9-9999-13557CE19FE7}"/>
            </a:ext>
          </a:extLst>
        </xdr:cNvPr>
        <xdr:cNvGrpSpPr/>
      </xdr:nvGrpSpPr>
      <xdr:grpSpPr>
        <a:xfrm>
          <a:off x="5313596" y="2000086"/>
          <a:ext cx="2125429" cy="2580939"/>
          <a:chOff x="9587193" y="632572"/>
          <a:chExt cx="2910731" cy="3379348"/>
        </a:xfrm>
      </xdr:grpSpPr>
      <xdr:pic>
        <xdr:nvPicPr>
          <xdr:cNvPr id="11" name="Picture 10">
            <a:extLst>
              <a:ext uri="{FF2B5EF4-FFF2-40B4-BE49-F238E27FC236}">
                <a16:creationId xmlns:a16="http://schemas.microsoft.com/office/drawing/2014/main" id="{67EFDF8E-6A81-41E2-A0FB-451C907F0AB4}"/>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87193" y="632572"/>
            <a:ext cx="2910731" cy="3379348"/>
          </a:xfrm>
          <a:prstGeom prst="rect">
            <a:avLst/>
          </a:prstGeom>
        </xdr:spPr>
      </xdr:pic>
      <xdr:sp macro="" textlink="">
        <xdr:nvSpPr>
          <xdr:cNvPr id="12" name="Text Box 2">
            <a:extLst>
              <a:ext uri="{FF2B5EF4-FFF2-40B4-BE49-F238E27FC236}">
                <a16:creationId xmlns:a16="http://schemas.microsoft.com/office/drawing/2014/main" id="{E451C1B3-2CBA-4C1D-BE67-C54B92C7C8A2}"/>
              </a:ext>
            </a:extLst>
          </xdr:cNvPr>
          <xdr:cNvSpPr txBox="1">
            <a:spLocks noChangeArrowheads="1"/>
          </xdr:cNvSpPr>
        </xdr:nvSpPr>
        <xdr:spPr bwMode="auto">
          <a:xfrm>
            <a:off x="10373284" y="1340784"/>
            <a:ext cx="678912" cy="251132"/>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n-GB" sz="700" b="1">
                <a:solidFill>
                  <a:srgbClr val="FFFFFF"/>
                </a:solidFill>
                <a:effectLst/>
                <a:latin typeface="Verdana" panose="020B0604030504040204" pitchFamily="34" charset="0"/>
                <a:ea typeface="Calibri" panose="020F0502020204030204" pitchFamily="34" charset="0"/>
                <a:cs typeface="Times New Roman" panose="02020603050405020304" pitchFamily="18" charset="0"/>
              </a:rPr>
              <a:t>20%</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 name="Text Box 2">
            <a:extLst>
              <a:ext uri="{FF2B5EF4-FFF2-40B4-BE49-F238E27FC236}">
                <a16:creationId xmlns:a16="http://schemas.microsoft.com/office/drawing/2014/main" id="{9E076C99-E1D5-4FCA-9EEE-A8858AEF1961}"/>
              </a:ext>
            </a:extLst>
          </xdr:cNvPr>
          <xdr:cNvSpPr txBox="1">
            <a:spLocks noChangeArrowheads="1"/>
          </xdr:cNvSpPr>
        </xdr:nvSpPr>
        <xdr:spPr bwMode="auto">
          <a:xfrm>
            <a:off x="10950158" y="2802014"/>
            <a:ext cx="621627" cy="268008"/>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n-GB" sz="700" b="1">
                <a:solidFill>
                  <a:srgbClr val="FFFFFF"/>
                </a:solidFill>
                <a:effectLst/>
                <a:latin typeface="Verdana" panose="020B0604030504040204" pitchFamily="34" charset="0"/>
                <a:ea typeface="Calibri" panose="020F0502020204030204" pitchFamily="34" charset="0"/>
                <a:cs typeface="Times New Roman" panose="02020603050405020304" pitchFamily="18" charset="0"/>
              </a:rPr>
              <a:t>72%</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 name="Text Box 2">
            <a:extLst>
              <a:ext uri="{FF2B5EF4-FFF2-40B4-BE49-F238E27FC236}">
                <a16:creationId xmlns:a16="http://schemas.microsoft.com/office/drawing/2014/main" id="{AC077F1E-B425-4FD1-8905-CC439D3FE2D0}"/>
              </a:ext>
            </a:extLst>
          </xdr:cNvPr>
          <xdr:cNvSpPr txBox="1">
            <a:spLocks noChangeArrowheads="1"/>
          </xdr:cNvSpPr>
        </xdr:nvSpPr>
        <xdr:spPr bwMode="auto">
          <a:xfrm>
            <a:off x="10491777" y="3071695"/>
            <a:ext cx="528919" cy="268007"/>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n-GB" sz="700" b="1">
                <a:solidFill>
                  <a:srgbClr val="FFFFFF"/>
                </a:solidFill>
                <a:effectLst/>
                <a:latin typeface="Verdana" panose="020B0604030504040204" pitchFamily="34" charset="0"/>
                <a:ea typeface="Calibri" panose="020F0502020204030204" pitchFamily="34" charset="0"/>
                <a:cs typeface="Times New Roman" panose="02020603050405020304" pitchFamily="18" charset="0"/>
              </a:rPr>
              <a:t>8%</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5" name="Text Box 2">
            <a:extLst>
              <a:ext uri="{FF2B5EF4-FFF2-40B4-BE49-F238E27FC236}">
                <a16:creationId xmlns:a16="http://schemas.microsoft.com/office/drawing/2014/main" id="{31129C0D-7C51-4D23-A923-EF4265599909}"/>
              </a:ext>
            </a:extLst>
          </xdr:cNvPr>
          <xdr:cNvSpPr txBox="1">
            <a:spLocks noChangeArrowheads="1"/>
          </xdr:cNvSpPr>
        </xdr:nvSpPr>
        <xdr:spPr bwMode="auto">
          <a:xfrm>
            <a:off x="11299078" y="3616866"/>
            <a:ext cx="1076787" cy="268007"/>
          </a:xfrm>
          <a:prstGeom prst="rect">
            <a:avLst/>
          </a:prstGeom>
          <a:noFill/>
          <a:ln w="9525">
            <a:noFill/>
            <a:miter lim="800000"/>
            <a:headEnd/>
            <a:tailEnd/>
          </a:ln>
        </xdr:spPr>
        <xdr:txBody>
          <a:bodyPr rot="0" vert="horz" wrap="square" lIns="91440" tIns="45720" rIns="91440" bIns="45720" anchor="t" anchorCtr="0">
            <a:noAutofit/>
          </a:bodyPr>
          <a:lstStyle/>
          <a:p>
            <a:pPr fontAlgn="ctr">
              <a:lnSpc>
                <a:spcPct val="120000"/>
              </a:lnSpc>
              <a:spcAft>
                <a:spcPts val="0"/>
              </a:spcAft>
            </a:pPr>
            <a:r>
              <a:rPr lang="en-US" sz="700" b="1" u="none" spc="-25">
                <a:solidFill>
                  <a:srgbClr val="00283F"/>
                </a:solidFill>
                <a:effectLst/>
                <a:latin typeface="Verdana" panose="020B0604030504040204" pitchFamily="34" charset="0"/>
                <a:ea typeface="Calibri" panose="020F0502020204030204" pitchFamily="34" charset="0"/>
                <a:cs typeface="Akzidenz-Grotesk Pro Med"/>
              </a:rPr>
              <a:t>Total:  5,309 MW</a:t>
            </a:r>
            <a:endParaRPr lang="en-GB" sz="1100" u="none">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oneCell">
    <xdr:from>
      <xdr:col>0</xdr:col>
      <xdr:colOff>0</xdr:colOff>
      <xdr:row>0</xdr:row>
      <xdr:rowOff>0</xdr:rowOff>
    </xdr:from>
    <xdr:to>
      <xdr:col>3</xdr:col>
      <xdr:colOff>78403</xdr:colOff>
      <xdr:row>3</xdr:row>
      <xdr:rowOff>48164</xdr:rowOff>
    </xdr:to>
    <xdr:pic>
      <xdr:nvPicPr>
        <xdr:cNvPr id="16" name="Picture 15" descr="image of the Ofgem logo" title="Ofgem logo">
          <a:extLst>
            <a:ext uri="{FF2B5EF4-FFF2-40B4-BE49-F238E27FC236}">
              <a16:creationId xmlns:a16="http://schemas.microsoft.com/office/drawing/2014/main" id="{CC5008A8-0149-42CF-A680-8B6A86A80A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ons.gov.uk/methodology/classificationsandstandards/ukstandardindustrialclassificationofeconomicactivities/uksic2007"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62AD-910C-4AA8-A945-3E8210643534}">
  <sheetPr>
    <pageSetUpPr autoPageBreaks="0"/>
  </sheetPr>
  <dimension ref="B10:Q39"/>
  <sheetViews>
    <sheetView showGridLines="0" tabSelected="1" workbookViewId="0">
      <selection activeCell="B15" sqref="B15:D15"/>
    </sheetView>
  </sheetViews>
  <sheetFormatPr defaultRowHeight="14.5"/>
  <cols>
    <col min="1" max="1" width="2.453125" customWidth="1"/>
    <col min="2" max="2" width="18.26953125" customWidth="1"/>
    <col min="3" max="3" width="16.453125" customWidth="1"/>
    <col min="4" max="4" width="91.81640625" customWidth="1"/>
  </cols>
  <sheetData>
    <row r="10" spans="2:17">
      <c r="B10" s="3"/>
    </row>
    <row r="11" spans="2:17" ht="17.5">
      <c r="B11" s="7" t="s">
        <v>81</v>
      </c>
      <c r="C11" s="7"/>
      <c r="D11" s="7"/>
      <c r="E11" s="5"/>
      <c r="F11" s="5"/>
      <c r="G11" s="5"/>
      <c r="H11" s="5"/>
      <c r="I11" s="5"/>
      <c r="J11" s="5"/>
      <c r="K11" s="5"/>
      <c r="L11" s="5"/>
      <c r="M11" s="5"/>
      <c r="N11" s="5"/>
      <c r="O11" s="5"/>
      <c r="P11" s="5"/>
      <c r="Q11" s="6"/>
    </row>
    <row r="12" spans="2:17" ht="15.5">
      <c r="B12" s="13" t="s">
        <v>82</v>
      </c>
      <c r="C12" s="47"/>
      <c r="D12" s="47"/>
    </row>
    <row r="13" spans="2:17">
      <c r="B13" s="11"/>
      <c r="C13" s="11"/>
      <c r="D13" s="11"/>
    </row>
    <row r="14" spans="2:17">
      <c r="B14" s="11"/>
      <c r="C14" s="11"/>
      <c r="D14" s="11"/>
    </row>
    <row r="15" spans="2:17">
      <c r="B15" s="180" t="s">
        <v>80</v>
      </c>
      <c r="C15" s="180"/>
      <c r="D15" s="180"/>
    </row>
    <row r="16" spans="2:17">
      <c r="B16" s="11"/>
      <c r="C16" s="11"/>
      <c r="D16" s="11"/>
    </row>
    <row r="17" spans="2:4">
      <c r="B17" s="45" t="s">
        <v>84</v>
      </c>
      <c r="C17" s="11"/>
      <c r="D17" s="11"/>
    </row>
    <row r="18" spans="2:4">
      <c r="B18" s="46" t="s">
        <v>73</v>
      </c>
      <c r="C18" s="11"/>
      <c r="D18" s="11"/>
    </row>
    <row r="19" spans="2:4">
      <c r="B19" s="46" t="s">
        <v>74</v>
      </c>
      <c r="C19" s="11"/>
      <c r="D19" s="11"/>
    </row>
    <row r="20" spans="2:4">
      <c r="B20" s="46" t="s">
        <v>287</v>
      </c>
      <c r="C20" s="11"/>
      <c r="D20" s="11"/>
    </row>
    <row r="21" spans="2:4">
      <c r="B21" s="46" t="s">
        <v>83</v>
      </c>
      <c r="C21" s="11"/>
      <c r="D21" s="11"/>
    </row>
    <row r="22" spans="2:4">
      <c r="B22" s="46" t="s">
        <v>76</v>
      </c>
      <c r="C22" s="11"/>
      <c r="D22" s="11"/>
    </row>
    <row r="23" spans="2:4" s="6" customFormat="1">
      <c r="B23" s="46" t="s">
        <v>288</v>
      </c>
      <c r="C23" s="11"/>
      <c r="D23" s="11"/>
    </row>
    <row r="24" spans="2:4" s="6" customFormat="1">
      <c r="B24" s="46" t="s">
        <v>290</v>
      </c>
      <c r="C24" s="11"/>
      <c r="D24" s="11"/>
    </row>
    <row r="25" spans="2:4">
      <c r="B25" s="46" t="s">
        <v>298</v>
      </c>
      <c r="C25" s="11"/>
      <c r="D25" s="11"/>
    </row>
    <row r="26" spans="2:4" s="6" customFormat="1">
      <c r="B26" s="46" t="s">
        <v>291</v>
      </c>
      <c r="C26" s="11"/>
      <c r="D26" s="11"/>
    </row>
    <row r="27" spans="2:4" s="6" customFormat="1">
      <c r="B27" s="46" t="s">
        <v>292</v>
      </c>
      <c r="C27" s="11"/>
      <c r="D27" s="11"/>
    </row>
    <row r="28" spans="2:4">
      <c r="B28" s="46" t="s">
        <v>293</v>
      </c>
      <c r="C28" s="11"/>
      <c r="D28" s="11"/>
    </row>
    <row r="29" spans="2:4">
      <c r="B29" s="46" t="s">
        <v>50</v>
      </c>
      <c r="C29" s="11"/>
      <c r="D29" s="11"/>
    </row>
    <row r="30" spans="2:4" s="6" customFormat="1">
      <c r="B30" s="46" t="s">
        <v>295</v>
      </c>
      <c r="C30" s="11"/>
      <c r="D30" s="11"/>
    </row>
    <row r="31" spans="2:4">
      <c r="B31" s="48" t="s">
        <v>87</v>
      </c>
      <c r="C31" s="11"/>
      <c r="D31" s="11"/>
    </row>
    <row r="32" spans="2:4">
      <c r="B32" s="46" t="s">
        <v>79</v>
      </c>
      <c r="C32" s="11"/>
      <c r="D32" s="11"/>
    </row>
    <row r="33" spans="2:5">
      <c r="B33" s="46" t="s">
        <v>357</v>
      </c>
      <c r="C33" s="11"/>
      <c r="D33" s="11"/>
    </row>
    <row r="34" spans="2:5">
      <c r="B34" s="11"/>
      <c r="C34" s="11"/>
      <c r="D34" s="11"/>
    </row>
    <row r="36" spans="2:5">
      <c r="B36" s="54" t="s">
        <v>68</v>
      </c>
      <c r="C36" s="54" t="s">
        <v>69</v>
      </c>
      <c r="D36" s="54" t="s">
        <v>70</v>
      </c>
      <c r="E36" s="49"/>
    </row>
    <row r="37" spans="2:5">
      <c r="B37" s="55" t="s">
        <v>71</v>
      </c>
      <c r="C37" s="56">
        <v>44407</v>
      </c>
      <c r="D37" s="57" t="s">
        <v>72</v>
      </c>
    </row>
    <row r="38" spans="2:5">
      <c r="B38" s="177" t="s">
        <v>356</v>
      </c>
      <c r="C38" s="56">
        <v>44530</v>
      </c>
      <c r="D38" s="178" t="s">
        <v>358</v>
      </c>
    </row>
    <row r="39" spans="2:5">
      <c r="B39" s="58"/>
      <c r="C39" s="56"/>
      <c r="D39" s="59"/>
    </row>
  </sheetData>
  <mergeCells count="1">
    <mergeCell ref="B15:D15"/>
  </mergeCells>
  <hyperlinks>
    <hyperlink ref="B18" location="'Fig 1.1 Full apps accredited'!A1" display="Figure 1.1 Accredited full applications 2020-21" xr:uid="{7FA1E24A-1E5D-4870-B09F-5DCC3A99DEC7}"/>
    <hyperlink ref="B19" location="'Fig 1.2 total applications'!A1" display="Figure 1.2 Number of applications received, by month" xr:uid="{B6126C73-3987-46EA-8805-D0F226ABB2D2}"/>
    <hyperlink ref="B21" location="'Fig 1.4, Tab 1.1 accred by tech'!A1" display="Figure 1.4 &amp; Table 1.1 Accredited installations by technology type" xr:uid="{1C48EE20-C883-45BE-B75C-3C00C02124D2}"/>
    <hyperlink ref="B22" location="'Fig 1.5 Accred capacity by tech'!A1" display="Figure 1.5 Accredited capacity by technology and scheme year" xr:uid="{706FABF2-5952-4412-BAE4-363412083525}"/>
    <hyperlink ref="B25" location="'Fig 1.8 &amp; 1.9 Geo Distribution'!A1" display="Figures 1.8 &amp; 1.9 Geographic distribution " xr:uid="{2B20914F-A87C-4065-B936-CDDF1CCD20AC}"/>
    <hyperlink ref="B29" location="'Table 3.1 Audits'!A1" display="Table 3.1: Number of Non-Domestic RHI Audits 2020-21" xr:uid="{1D738127-98FC-4AF6-A469-F9BF957EBDC2}"/>
    <hyperlink ref="B32" location="'Table 4.1 delivery performance'!A1" display="Table 4.1: Ofgem NDRHI Delivery Performance" xr:uid="{19CFD439-791A-4C18-9E9E-FADBB1199753}"/>
    <hyperlink ref="B20" location="'Fig 1.3 approved capacity'!A1" display="Figure 1.3 NDRHI annual and cumulative approved capacity" xr:uid="{FCD80A5F-0027-4E1D-ABD4-3B6DBCE6F9F2}"/>
    <hyperlink ref="B23" location="'Fig 1.6 heat uses'!A1" display="Figure 1.6 Eligible heat uses for accredited installations" xr:uid="{A24B7DDC-0582-49EC-A906-F5657FEEE351}"/>
    <hyperlink ref="B24" location="'Fig 1.7 UK SIC of installations'!A1" display="Figure 1.7 UK SIC for accredited installations" xr:uid="{EA1E3F96-976E-4E11-B1F1-358C9108B370}"/>
    <hyperlink ref="B26" location="'Fig 2.1 heat gen., payments'!A1" display="Figure 2.1 NDRHI heat generated and payments made" xr:uid="{BE5FE1AB-5B4A-4739-B636-BC1990F913D6}"/>
    <hyperlink ref="B27" location="'Fig 2.2 gas injected, payments'!A1" display="Figure 2.2 NDRHI biomethane - volume of gas injected and payments made" xr:uid="{E48CEEFE-9BAB-4267-950E-77F9D6E649AC}"/>
    <hyperlink ref="B28" location="'Table 2.1 payments by tech type'!A1" display="Table 2.1 NDRHI lifetime payments made, heat generated and gas injected - by technology type" xr:uid="{963EDD9F-FD6D-4062-B6C9-FB07D5BB53F3}"/>
    <hyperlink ref="B30" location="'Table 3.2 non-compliance reason'!A1" display="Table 3.2: Top reasons for non-compliance 2020-21" xr:uid="{5F5FC251-B9CD-4F75-9CD4-3BCB9260B1F9}"/>
    <hyperlink ref="B31" location="'Table 3.3 compliance cases'!A1" display="Table 3.3 Compliance Cases (2020-21)" xr:uid="{BB065AEE-D872-451F-8D1B-D1A56345FE65}"/>
    <hyperlink ref="B33" location="'Addendum - replaced systems'!A1" display="Addendum - replaced systems" xr:uid="{410F56FA-9B61-4166-B490-36941C897C3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59504-C04F-427D-84D1-CE9D60BD9591}">
  <sheetPr>
    <pageSetUpPr autoPageBreaks="0"/>
  </sheetPr>
  <dimension ref="A5:O73"/>
  <sheetViews>
    <sheetView showGridLines="0" workbookViewId="0">
      <selection activeCell="G50" sqref="G50"/>
    </sheetView>
  </sheetViews>
  <sheetFormatPr defaultColWidth="8.7265625" defaultRowHeight="14.5"/>
  <cols>
    <col min="1" max="1" width="2.453125" style="6" customWidth="1"/>
    <col min="2" max="2" width="17.7265625" style="6" customWidth="1"/>
    <col min="3" max="3" width="18.54296875" style="6" bestFit="1" customWidth="1"/>
    <col min="4" max="4" width="15.54296875" style="6" customWidth="1"/>
    <col min="5" max="5" width="21.81640625" style="6" customWidth="1"/>
    <col min="6" max="7" width="22.1796875" style="6" bestFit="1" customWidth="1"/>
    <col min="8" max="8" width="8.7265625" style="6"/>
    <col min="9" max="9" width="14.36328125" style="6" bestFit="1" customWidth="1"/>
    <col min="10" max="10" width="31.54296875" style="6" customWidth="1"/>
    <col min="11" max="11" width="17.453125" style="6" customWidth="1"/>
    <col min="12" max="12" width="15.453125" style="6" customWidth="1"/>
    <col min="13" max="13" width="17.453125" style="6" customWidth="1"/>
    <col min="14" max="14" width="20.54296875" style="6" customWidth="1"/>
    <col min="15" max="15" width="24.81640625" style="6" bestFit="1" customWidth="1"/>
    <col min="16" max="16384" width="8.7265625" style="6"/>
  </cols>
  <sheetData>
    <row r="5" spans="2:11" ht="17.5">
      <c r="B5" s="126" t="s">
        <v>326</v>
      </c>
    </row>
    <row r="7" spans="2:11" ht="15">
      <c r="B7" s="8" t="s">
        <v>291</v>
      </c>
    </row>
    <row r="9" spans="2:11">
      <c r="K9" s="18"/>
    </row>
    <row r="25" spans="2:14">
      <c r="K25" s="19"/>
      <c r="L25"/>
      <c r="M25"/>
      <c r="N25"/>
    </row>
    <row r="26" spans="2:14">
      <c r="L26"/>
      <c r="M26"/>
      <c r="N26"/>
    </row>
    <row r="32" spans="2:14" ht="40.5">
      <c r="B32" s="157" t="s">
        <v>269</v>
      </c>
      <c r="C32" s="157" t="s">
        <v>271</v>
      </c>
      <c r="D32" s="157" t="s">
        <v>272</v>
      </c>
      <c r="E32" s="157" t="s">
        <v>273</v>
      </c>
      <c r="F32" s="157" t="s">
        <v>274</v>
      </c>
      <c r="G32" s="157" t="s">
        <v>270</v>
      </c>
    </row>
    <row r="33" spans="2:15">
      <c r="B33" s="28" t="s">
        <v>26</v>
      </c>
      <c r="C33" s="27">
        <v>134755</v>
      </c>
      <c r="D33" s="83">
        <v>0.13475499999999999</v>
      </c>
      <c r="E33" s="27">
        <v>134755</v>
      </c>
      <c r="F33" s="84">
        <v>9707.49</v>
      </c>
      <c r="G33" s="84">
        <v>9707.49</v>
      </c>
    </row>
    <row r="34" spans="2:15">
      <c r="B34" s="28" t="s">
        <v>27</v>
      </c>
      <c r="C34" s="27">
        <v>167814440.52700254</v>
      </c>
      <c r="D34" s="27">
        <v>167.81444052700252</v>
      </c>
      <c r="E34" s="27">
        <v>167949195.52700254</v>
      </c>
      <c r="F34" s="84">
        <v>7245866.5543747777</v>
      </c>
      <c r="G34" s="84">
        <v>7255574.0443747779</v>
      </c>
    </row>
    <row r="35" spans="2:15">
      <c r="B35" s="28" t="s">
        <v>28</v>
      </c>
      <c r="C35" s="27">
        <v>709727682.43744469</v>
      </c>
      <c r="D35" s="27">
        <v>709.72768243744474</v>
      </c>
      <c r="E35" s="27">
        <v>877676877.96444726</v>
      </c>
      <c r="F35" s="84">
        <v>33149546.215033054</v>
      </c>
      <c r="G35" s="84">
        <v>40405120.259407833</v>
      </c>
    </row>
    <row r="36" spans="2:15">
      <c r="B36" s="28" t="s">
        <v>29</v>
      </c>
      <c r="C36" s="27">
        <v>1777827970.2597368</v>
      </c>
      <c r="D36" s="27">
        <v>1777.8279702597367</v>
      </c>
      <c r="E36" s="27">
        <v>2655504848.224184</v>
      </c>
      <c r="F36" s="84">
        <v>92043044.93000026</v>
      </c>
      <c r="G36" s="84">
        <v>132448165.18940809</v>
      </c>
    </row>
    <row r="37" spans="2:15">
      <c r="B37" s="28" t="s">
        <v>30</v>
      </c>
      <c r="C37" s="27">
        <v>3612717311.5510697</v>
      </c>
      <c r="D37" s="27">
        <v>3612.71731155107</v>
      </c>
      <c r="E37" s="27">
        <v>6268222159.7752533</v>
      </c>
      <c r="F37" s="84">
        <v>191292026.09788853</v>
      </c>
      <c r="G37" s="84">
        <v>323740191.28729665</v>
      </c>
      <c r="J37" s="20"/>
    </row>
    <row r="38" spans="2:15">
      <c r="B38" s="28" t="s">
        <v>31</v>
      </c>
      <c r="C38" s="27">
        <v>4810185495.177969</v>
      </c>
      <c r="D38" s="27">
        <v>4810.1854951779696</v>
      </c>
      <c r="E38" s="27">
        <v>11078407654.953222</v>
      </c>
      <c r="F38" s="84">
        <v>247298465.3621411</v>
      </c>
      <c r="G38" s="84">
        <v>571038656.64943779</v>
      </c>
      <c r="J38" s="22"/>
      <c r="K38" s="21"/>
      <c r="L38" s="22"/>
      <c r="M38" s="22"/>
      <c r="N38" s="22"/>
      <c r="O38" s="22"/>
    </row>
    <row r="39" spans="2:15">
      <c r="B39" s="28" t="s">
        <v>32</v>
      </c>
      <c r="C39" s="27">
        <v>5876023438.6593475</v>
      </c>
      <c r="D39" s="27">
        <v>5876.0234386593474</v>
      </c>
      <c r="E39" s="27">
        <v>16954431093.61257</v>
      </c>
      <c r="F39" s="84">
        <v>297135493.19000143</v>
      </c>
      <c r="G39" s="84">
        <v>868174149.83943915</v>
      </c>
      <c r="J39" s="22"/>
      <c r="K39" s="24"/>
      <c r="L39" s="24"/>
      <c r="M39" s="24"/>
      <c r="N39" s="21"/>
      <c r="O39" s="21"/>
    </row>
    <row r="40" spans="2:15">
      <c r="B40" s="28" t="s">
        <v>33</v>
      </c>
      <c r="C40" s="27">
        <v>8227176292.5665531</v>
      </c>
      <c r="D40" s="27">
        <v>8227.1762925665535</v>
      </c>
      <c r="E40" s="27">
        <v>25181607386.179123</v>
      </c>
      <c r="F40" s="84">
        <v>402347287.19479662</v>
      </c>
      <c r="G40" s="84">
        <v>1270521437.0342357</v>
      </c>
      <c r="J40" s="22"/>
      <c r="K40" s="24"/>
      <c r="L40" s="24"/>
      <c r="M40" s="24"/>
      <c r="N40" s="21"/>
      <c r="O40" s="21"/>
    </row>
    <row r="41" spans="2:15">
      <c r="B41" s="28" t="s">
        <v>2</v>
      </c>
      <c r="C41" s="27">
        <v>9173929736.7463722</v>
      </c>
      <c r="D41" s="27">
        <v>9173.9297367463732</v>
      </c>
      <c r="E41" s="27">
        <v>34355537122.925495</v>
      </c>
      <c r="F41" s="84">
        <v>442718218.87731183</v>
      </c>
      <c r="G41" s="84">
        <v>1713239655.9115477</v>
      </c>
      <c r="I41" s="18"/>
      <c r="J41" s="22"/>
      <c r="K41" s="24"/>
      <c r="L41" s="24"/>
      <c r="M41" s="24"/>
      <c r="N41" s="21"/>
      <c r="O41" s="21"/>
    </row>
    <row r="42" spans="2:15">
      <c r="B42" s="28" t="s">
        <v>3</v>
      </c>
      <c r="C42" s="27">
        <v>11093452193.18236</v>
      </c>
      <c r="D42" s="27">
        <v>11093.45219318236</v>
      </c>
      <c r="E42" s="27">
        <v>45448989316.107857</v>
      </c>
      <c r="F42" s="84">
        <v>520754465.51226062</v>
      </c>
      <c r="G42" s="84">
        <v>2233994121.4238081</v>
      </c>
      <c r="I42" s="18"/>
      <c r="J42" s="22"/>
      <c r="K42" s="24"/>
      <c r="L42" s="24"/>
      <c r="M42" s="24"/>
      <c r="N42" s="21"/>
      <c r="O42" s="21"/>
    </row>
    <row r="43" spans="2:15">
      <c r="B43" s="85" t="s">
        <v>42</v>
      </c>
      <c r="C43" s="86">
        <v>45448989316.107857</v>
      </c>
      <c r="D43" s="86">
        <v>45448.989316107858</v>
      </c>
      <c r="E43" s="87"/>
      <c r="F43" s="88">
        <v>2233994121.4238081</v>
      </c>
      <c r="G43" s="89"/>
      <c r="H43" s="49"/>
      <c r="J43" s="22"/>
      <c r="K43" s="24"/>
      <c r="L43" s="24"/>
      <c r="M43" s="24"/>
      <c r="N43" s="21"/>
      <c r="O43" s="21"/>
    </row>
    <row r="44" spans="2:15">
      <c r="J44" s="22"/>
      <c r="K44" s="24"/>
      <c r="L44" s="24"/>
      <c r="M44" s="24"/>
      <c r="N44" s="21"/>
      <c r="O44" s="21"/>
    </row>
    <row r="45" spans="2:15">
      <c r="J45" s="22"/>
      <c r="K45" s="24"/>
      <c r="L45" s="24"/>
      <c r="M45" s="24"/>
      <c r="N45" s="21"/>
      <c r="O45" s="21"/>
    </row>
    <row r="46" spans="2:15">
      <c r="J46" s="22"/>
      <c r="K46" s="24"/>
      <c r="L46" s="24"/>
      <c r="M46" s="24"/>
      <c r="N46" s="21"/>
      <c r="O46" s="21"/>
    </row>
    <row r="47" spans="2:15">
      <c r="J47"/>
      <c r="K47"/>
      <c r="L47"/>
      <c r="M47"/>
      <c r="N47"/>
      <c r="O47"/>
    </row>
    <row r="48" spans="2:15">
      <c r="J48"/>
      <c r="K48"/>
      <c r="L48"/>
      <c r="M48"/>
      <c r="N48"/>
      <c r="O48"/>
    </row>
    <row r="49" spans="10:15">
      <c r="J49"/>
      <c r="K49"/>
      <c r="L49"/>
      <c r="M49"/>
      <c r="N49"/>
      <c r="O49"/>
    </row>
    <row r="50" spans="10:15">
      <c r="J50"/>
      <c r="K50"/>
      <c r="L50"/>
      <c r="M50"/>
      <c r="N50"/>
      <c r="O50"/>
    </row>
    <row r="51" spans="10:15">
      <c r="J51"/>
      <c r="K51"/>
      <c r="L51"/>
      <c r="M51"/>
      <c r="N51"/>
      <c r="O51"/>
    </row>
    <row r="52" spans="10:15">
      <c r="J52"/>
      <c r="K52"/>
      <c r="L52"/>
      <c r="M52"/>
      <c r="N52"/>
      <c r="O52"/>
    </row>
    <row r="58" spans="10:15">
      <c r="J58"/>
      <c r="K58"/>
      <c r="L58"/>
      <c r="M58"/>
      <c r="N58"/>
    </row>
    <row r="59" spans="10:15">
      <c r="J59"/>
      <c r="K59"/>
      <c r="L59"/>
      <c r="M59"/>
      <c r="N59"/>
    </row>
    <row r="60" spans="10:15">
      <c r="J60"/>
      <c r="K60"/>
      <c r="L60"/>
      <c r="M60"/>
      <c r="N60"/>
    </row>
    <row r="61" spans="10:15" ht="30" customHeight="1">
      <c r="J61"/>
      <c r="K61"/>
      <c r="L61"/>
      <c r="M61"/>
      <c r="N61"/>
    </row>
    <row r="62" spans="10:15">
      <c r="J62"/>
      <c r="K62"/>
      <c r="L62"/>
      <c r="M62"/>
      <c r="N62"/>
    </row>
    <row r="63" spans="10:15">
      <c r="J63"/>
      <c r="K63"/>
      <c r="L63"/>
      <c r="M63"/>
      <c r="N63"/>
    </row>
    <row r="64" spans="10:15">
      <c r="J64"/>
      <c r="K64"/>
      <c r="L64"/>
      <c r="M64"/>
      <c r="N64"/>
    </row>
    <row r="65" spans="1:14">
      <c r="J65"/>
      <c r="K65"/>
      <c r="L65"/>
      <c r="M65"/>
      <c r="N65"/>
    </row>
    <row r="66" spans="1:14">
      <c r="J66"/>
      <c r="K66"/>
      <c r="L66"/>
      <c r="M66"/>
      <c r="N66"/>
    </row>
    <row r="67" spans="1:14">
      <c r="J67"/>
      <c r="K67"/>
      <c r="L67"/>
      <c r="M67"/>
      <c r="N67"/>
    </row>
    <row r="68" spans="1:14">
      <c r="J68"/>
      <c r="K68"/>
      <c r="L68"/>
      <c r="M68"/>
      <c r="N68"/>
    </row>
    <row r="69" spans="1:14">
      <c r="J69"/>
      <c r="K69"/>
      <c r="L69"/>
      <c r="M69"/>
      <c r="N69"/>
    </row>
    <row r="70" spans="1:14">
      <c r="J70"/>
      <c r="K70"/>
      <c r="L70"/>
      <c r="M70"/>
      <c r="N70"/>
    </row>
    <row r="72" spans="1:14">
      <c r="A72" s="25"/>
    </row>
    <row r="73" spans="1:14">
      <c r="A73" s="25"/>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C9844-F1B0-44A2-AFBB-FEBF4A241FC7}">
  <sheetPr>
    <pageSetUpPr autoPageBreaks="0"/>
  </sheetPr>
  <dimension ref="B5:O44"/>
  <sheetViews>
    <sheetView showGridLines="0" topLeftCell="A16" workbookViewId="0">
      <selection activeCell="B33" sqref="B33:G33"/>
    </sheetView>
  </sheetViews>
  <sheetFormatPr defaultColWidth="8.7265625" defaultRowHeight="14.5"/>
  <cols>
    <col min="1" max="1" width="2.453125" style="6" customWidth="1"/>
    <col min="2" max="2" width="10.54296875" style="6" customWidth="1"/>
    <col min="3" max="3" width="17.81640625" style="6" bestFit="1" customWidth="1"/>
    <col min="4" max="4" width="16.453125" style="6" bestFit="1" customWidth="1"/>
    <col min="5" max="5" width="14.7265625" style="6" bestFit="1" customWidth="1"/>
    <col min="6" max="6" width="21.1796875" style="6" bestFit="1" customWidth="1"/>
    <col min="7" max="7" width="19" style="6" bestFit="1" customWidth="1"/>
    <col min="8" max="8" width="8.7265625" style="6"/>
    <col min="9" max="9" width="14.36328125" style="6" bestFit="1" customWidth="1"/>
    <col min="10" max="10" width="31.54296875" style="6" customWidth="1"/>
    <col min="11" max="11" width="17.453125" style="6" customWidth="1"/>
    <col min="12" max="12" width="15.453125" style="6" customWidth="1"/>
    <col min="13" max="13" width="17.453125" style="6" customWidth="1"/>
    <col min="14" max="14" width="20.54296875" style="6" customWidth="1"/>
    <col min="15" max="15" width="24.81640625" style="6" bestFit="1" customWidth="1"/>
    <col min="16" max="18" width="8.7265625" style="6"/>
    <col min="19" max="19" width="16.1796875" style="6" bestFit="1" customWidth="1"/>
    <col min="20" max="20" width="19.81640625" style="6" bestFit="1" customWidth="1"/>
    <col min="21" max="21" width="21.1796875" style="6" bestFit="1" customWidth="1"/>
    <col min="22" max="22" width="6.54296875" style="6" bestFit="1" customWidth="1"/>
    <col min="23" max="23" width="24.81640625" style="6" bestFit="1" customWidth="1"/>
    <col min="24" max="16384" width="8.7265625" style="6"/>
  </cols>
  <sheetData>
    <row r="5" spans="2:15" ht="17.5">
      <c r="B5" s="126" t="s">
        <v>326</v>
      </c>
    </row>
    <row r="7" spans="2:15" ht="15">
      <c r="B7" s="8" t="s">
        <v>292</v>
      </c>
    </row>
    <row r="10" spans="2:15">
      <c r="J10" s="20"/>
      <c r="K10" s="21"/>
      <c r="L10" s="22"/>
      <c r="M10" s="22"/>
      <c r="N10" s="22"/>
      <c r="O10" s="22"/>
    </row>
    <row r="11" spans="2:15">
      <c r="J11" s="22"/>
      <c r="K11" s="22"/>
      <c r="L11" s="23"/>
      <c r="M11" s="22"/>
      <c r="N11" s="22"/>
      <c r="O11" s="22"/>
    </row>
    <row r="22" spans="9:14">
      <c r="I22" s="49"/>
    </row>
    <row r="26" spans="9:14">
      <c r="K26" s="19"/>
      <c r="L26"/>
      <c r="M26"/>
      <c r="N26"/>
    </row>
    <row r="27" spans="9:14">
      <c r="L27"/>
      <c r="M27"/>
      <c r="N27"/>
    </row>
    <row r="33" spans="2:9" ht="28">
      <c r="B33" s="157" t="s">
        <v>269</v>
      </c>
      <c r="C33" s="157" t="s">
        <v>275</v>
      </c>
      <c r="D33" s="157" t="s">
        <v>333</v>
      </c>
      <c r="E33" s="157" t="s">
        <v>334</v>
      </c>
      <c r="F33" s="157" t="s">
        <v>274</v>
      </c>
      <c r="G33" s="157" t="s">
        <v>270</v>
      </c>
    </row>
    <row r="34" spans="2:9">
      <c r="B34" s="80" t="s">
        <v>26</v>
      </c>
      <c r="C34" s="90">
        <v>0</v>
      </c>
      <c r="D34" s="90">
        <v>0</v>
      </c>
      <c r="E34" s="90">
        <v>0</v>
      </c>
      <c r="F34" s="91">
        <v>0</v>
      </c>
      <c r="G34" s="91">
        <v>0</v>
      </c>
    </row>
    <row r="35" spans="2:9">
      <c r="B35" s="80" t="s">
        <v>27</v>
      </c>
      <c r="C35" s="90">
        <v>5113686.9761410002</v>
      </c>
      <c r="D35" s="90">
        <v>475691.81173404655</v>
      </c>
      <c r="E35" s="90">
        <v>475691.81173404655</v>
      </c>
      <c r="F35" s="91">
        <v>363071.77530601097</v>
      </c>
      <c r="G35" s="91">
        <v>363071.77530601097</v>
      </c>
    </row>
    <row r="36" spans="2:9">
      <c r="B36" s="80" t="s">
        <v>28</v>
      </c>
      <c r="C36" s="90">
        <v>35309210.830701999</v>
      </c>
      <c r="D36" s="90">
        <v>3284577.7516932092</v>
      </c>
      <c r="E36" s="90">
        <v>3760269.5634272555</v>
      </c>
      <c r="F36" s="91">
        <v>2567294.6253078226</v>
      </c>
      <c r="G36" s="91">
        <v>2930366.4006138337</v>
      </c>
    </row>
    <row r="37" spans="2:9">
      <c r="B37" s="80" t="s">
        <v>29</v>
      </c>
      <c r="C37" s="90">
        <v>122633999.58231997</v>
      </c>
      <c r="D37" s="90">
        <v>11407813.914634416</v>
      </c>
      <c r="E37" s="90">
        <v>15168083.478061672</v>
      </c>
      <c r="F37" s="91">
        <v>9006897.4399999995</v>
      </c>
      <c r="G37" s="91">
        <v>11937263.840613833</v>
      </c>
    </row>
    <row r="38" spans="2:9">
      <c r="B38" s="80" t="s">
        <v>30</v>
      </c>
      <c r="C38" s="90">
        <v>845636095.73857021</v>
      </c>
      <c r="D38" s="90">
        <v>78663822.859401882</v>
      </c>
      <c r="E38" s="90">
        <v>93831906.337463558</v>
      </c>
      <c r="F38" s="91">
        <v>64194194.049999997</v>
      </c>
      <c r="G38" s="91">
        <v>76131457.890613824</v>
      </c>
    </row>
    <row r="39" spans="2:9">
      <c r="B39" s="80" t="s">
        <v>31</v>
      </c>
      <c r="C39" s="90">
        <v>1604883609.2398381</v>
      </c>
      <c r="D39" s="90">
        <v>149291498.53393844</v>
      </c>
      <c r="E39" s="90">
        <v>243123404.871402</v>
      </c>
      <c r="F39" s="91">
        <v>121418400.86000001</v>
      </c>
      <c r="G39" s="91">
        <v>197549858.75061384</v>
      </c>
    </row>
    <row r="40" spans="2:9">
      <c r="B40" s="80" t="s">
        <v>32</v>
      </c>
      <c r="C40" s="90">
        <v>2289300832.5725889</v>
      </c>
      <c r="D40" s="90">
        <v>212958216.98349664</v>
      </c>
      <c r="E40" s="90">
        <v>456081621.85489863</v>
      </c>
      <c r="F40" s="91">
        <v>171365351.36999992</v>
      </c>
      <c r="G40" s="91">
        <v>368915210.12061375</v>
      </c>
    </row>
    <row r="41" spans="2:9">
      <c r="B41" s="80" t="s">
        <v>33</v>
      </c>
      <c r="C41" s="90">
        <v>2544024580.5668068</v>
      </c>
      <c r="D41" s="90">
        <v>236653449.35505179</v>
      </c>
      <c r="E41" s="90">
        <v>692735071.20995045</v>
      </c>
      <c r="F41" s="91">
        <v>191648722.48999992</v>
      </c>
      <c r="G41" s="91">
        <v>560563932.6106137</v>
      </c>
      <c r="I41" s="18"/>
    </row>
    <row r="42" spans="2:9">
      <c r="B42" s="80" t="s">
        <v>2</v>
      </c>
      <c r="C42" s="90">
        <v>3208072235.279017</v>
      </c>
      <c r="D42" s="90">
        <v>298425324.21200156</v>
      </c>
      <c r="E42" s="90">
        <v>991160395.42195201</v>
      </c>
      <c r="F42" s="91">
        <v>240985786.14999995</v>
      </c>
      <c r="G42" s="91">
        <v>801549718.76061368</v>
      </c>
    </row>
    <row r="43" spans="2:9">
      <c r="B43" s="80" t="s">
        <v>3</v>
      </c>
      <c r="C43" s="90">
        <v>3610231231.0514317</v>
      </c>
      <c r="D43" s="90">
        <v>335835463.35362154</v>
      </c>
      <c r="E43" s="90">
        <v>1326995858.7755735</v>
      </c>
      <c r="F43" s="91">
        <v>271345427.86999995</v>
      </c>
      <c r="G43" s="91">
        <v>1072895146.6306136</v>
      </c>
      <c r="I43" s="18"/>
    </row>
    <row r="44" spans="2:9">
      <c r="B44" s="85" t="s">
        <v>42</v>
      </c>
      <c r="C44" s="92">
        <v>14265205481.837416</v>
      </c>
      <c r="D44" s="92">
        <v>1326995858.7755735</v>
      </c>
      <c r="E44" s="93"/>
      <c r="F44" s="94">
        <v>1072895146.6306136</v>
      </c>
      <c r="G44" s="95"/>
      <c r="H44" s="49"/>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3F562-73CD-4566-9475-24B78134F852}">
  <sheetPr>
    <pageSetUpPr autoPageBreaks="0"/>
  </sheetPr>
  <dimension ref="A5:F22"/>
  <sheetViews>
    <sheetView showGridLines="0" workbookViewId="0">
      <selection activeCell="B10" sqref="B10:F10"/>
    </sheetView>
  </sheetViews>
  <sheetFormatPr defaultColWidth="8.7265625" defaultRowHeight="13.5"/>
  <cols>
    <col min="1" max="1" width="2.453125" style="11" customWidth="1"/>
    <col min="2" max="2" width="35.1796875" style="11" customWidth="1"/>
    <col min="3" max="3" width="17.1796875" style="11" bestFit="1" customWidth="1"/>
    <col min="4" max="4" width="15.7265625" style="11" customWidth="1"/>
    <col min="5" max="5" width="17.81640625" style="11" bestFit="1" customWidth="1"/>
    <col min="6" max="6" width="16.453125" style="11" bestFit="1" customWidth="1"/>
    <col min="7" max="9" width="8.7265625" style="11"/>
    <col min="10" max="10" width="31.54296875" style="11" customWidth="1"/>
    <col min="11" max="11" width="17.453125" style="11" customWidth="1"/>
    <col min="12" max="12" width="15.453125" style="11" customWidth="1"/>
    <col min="13" max="13" width="17.453125" style="11" customWidth="1"/>
    <col min="14" max="14" width="20.54296875" style="11" customWidth="1"/>
    <col min="15" max="15" width="24.81640625" style="11" bestFit="1" customWidth="1"/>
    <col min="16" max="18" width="8.7265625" style="11"/>
    <col min="19" max="19" width="16.1796875" style="11" bestFit="1" customWidth="1"/>
    <col min="20" max="20" width="19.81640625" style="11" bestFit="1" customWidth="1"/>
    <col min="21" max="21" width="21.1796875" style="11" bestFit="1" customWidth="1"/>
    <col min="22" max="22" width="6.54296875" style="11" bestFit="1" customWidth="1"/>
    <col min="23" max="23" width="24.81640625" style="11" bestFit="1" customWidth="1"/>
    <col min="24" max="16384" width="8.7265625" style="11"/>
  </cols>
  <sheetData>
    <row r="5" spans="2:6" ht="17.5">
      <c r="B5" s="126" t="s">
        <v>326</v>
      </c>
    </row>
    <row r="7" spans="2:6" ht="15">
      <c r="B7" s="8" t="s">
        <v>293</v>
      </c>
    </row>
    <row r="10" spans="2:6" ht="30" customHeight="1">
      <c r="B10" s="155" t="s">
        <v>41</v>
      </c>
      <c r="C10" s="155" t="s">
        <v>276</v>
      </c>
      <c r="D10" s="156" t="s">
        <v>277</v>
      </c>
      <c r="E10" s="156" t="s">
        <v>278</v>
      </c>
      <c r="F10" s="156" t="s">
        <v>333</v>
      </c>
    </row>
    <row r="11" spans="2:6">
      <c r="B11" s="96" t="s">
        <v>20</v>
      </c>
      <c r="C11" s="97">
        <v>2.35</v>
      </c>
      <c r="D11" s="98">
        <v>6.9999999999999999E-4</v>
      </c>
      <c r="E11" s="99">
        <v>87.372543767289997</v>
      </c>
      <c r="F11" s="100" t="s">
        <v>279</v>
      </c>
    </row>
    <row r="12" spans="2:6">
      <c r="B12" s="96" t="s">
        <v>19</v>
      </c>
      <c r="C12" s="97">
        <v>216.57</v>
      </c>
      <c r="D12" s="98">
        <v>6.5500000000000003E-2</v>
      </c>
      <c r="E12" s="99">
        <v>4058.0714109383457</v>
      </c>
      <c r="F12" s="100" t="s">
        <v>279</v>
      </c>
    </row>
    <row r="13" spans="2:6">
      <c r="B13" s="96" t="s">
        <v>280</v>
      </c>
      <c r="C13" s="97">
        <v>1072.9000000000001</v>
      </c>
      <c r="D13" s="98">
        <v>0.32440000000000002</v>
      </c>
      <c r="E13" s="99" t="s">
        <v>279</v>
      </c>
      <c r="F13" s="100">
        <v>1326995858.7755749</v>
      </c>
    </row>
    <row r="14" spans="2:6">
      <c r="B14" s="96" t="s">
        <v>18</v>
      </c>
      <c r="C14" s="97">
        <v>63.15</v>
      </c>
      <c r="D14" s="98">
        <v>1.9099999999999999E-2</v>
      </c>
      <c r="E14" s="99">
        <v>797.91493972515354</v>
      </c>
      <c r="F14" s="100" t="s">
        <v>279</v>
      </c>
    </row>
    <row r="15" spans="2:6">
      <c r="B15" s="96" t="s">
        <v>21</v>
      </c>
      <c r="C15" s="97">
        <v>1.03</v>
      </c>
      <c r="D15" s="98">
        <v>2.9999999999999997E-4</v>
      </c>
      <c r="E15" s="99">
        <v>9.9030928668479952</v>
      </c>
      <c r="F15" s="100" t="s">
        <v>279</v>
      </c>
    </row>
    <row r="16" spans="2:6">
      <c r="B16" s="96" t="s">
        <v>17</v>
      </c>
      <c r="C16" s="97">
        <v>1833.89</v>
      </c>
      <c r="D16" s="98">
        <v>0.55459999999999998</v>
      </c>
      <c r="E16" s="99">
        <v>37446.568367228399</v>
      </c>
      <c r="F16" s="100" t="s">
        <v>279</v>
      </c>
    </row>
    <row r="17" spans="1:6">
      <c r="B17" s="96" t="s">
        <v>23</v>
      </c>
      <c r="C17" s="97">
        <v>96.94</v>
      </c>
      <c r="D17" s="98">
        <v>2.93E-2</v>
      </c>
      <c r="E17" s="99">
        <v>2298.9308639416595</v>
      </c>
      <c r="F17" s="100" t="s">
        <v>279</v>
      </c>
    </row>
    <row r="18" spans="1:6">
      <c r="B18" s="96" t="s">
        <v>24</v>
      </c>
      <c r="C18" s="97">
        <v>10.14</v>
      </c>
      <c r="D18" s="98">
        <v>3.0999999999999999E-3</v>
      </c>
      <c r="E18" s="99">
        <v>620.48430546977636</v>
      </c>
      <c r="F18" s="100" t="s">
        <v>279</v>
      </c>
    </row>
    <row r="19" spans="1:6">
      <c r="B19" s="96" t="s">
        <v>22</v>
      </c>
      <c r="C19" s="97">
        <v>9.91</v>
      </c>
      <c r="D19" s="98">
        <v>3.0000000000000001E-3</v>
      </c>
      <c r="E19" s="99">
        <v>129.74379217028419</v>
      </c>
      <c r="F19" s="100" t="s">
        <v>279</v>
      </c>
    </row>
    <row r="20" spans="1:6">
      <c r="B20" s="101" t="s">
        <v>43</v>
      </c>
      <c r="C20" s="102">
        <v>3306.89</v>
      </c>
      <c r="D20" s="103">
        <v>1</v>
      </c>
      <c r="E20" s="104">
        <v>45448.989316107763</v>
      </c>
      <c r="F20" s="86">
        <v>1326995858.7755749</v>
      </c>
    </row>
    <row r="21" spans="1:6">
      <c r="A21" s="25"/>
      <c r="B21" s="105"/>
      <c r="C21" s="105"/>
      <c r="D21" s="105"/>
      <c r="E21" s="105"/>
      <c r="F21" s="105"/>
    </row>
    <row r="22" spans="1:6" ht="14">
      <c r="A22" s="25"/>
      <c r="C22" s="49"/>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FA2D-5CE9-4621-8CE0-64EAF95E9299}">
  <sheetPr>
    <pageSetUpPr autoPageBreaks="0"/>
  </sheetPr>
  <dimension ref="A4:E12"/>
  <sheetViews>
    <sheetView showGridLines="0" workbookViewId="0">
      <selection activeCell="B10" sqref="B10:E10"/>
    </sheetView>
  </sheetViews>
  <sheetFormatPr defaultColWidth="9.1796875" defaultRowHeight="13.5"/>
  <cols>
    <col min="1" max="1" width="2.453125" style="11" customWidth="1"/>
    <col min="2" max="2" width="15.26953125" style="11" customWidth="1"/>
    <col min="3" max="3" width="17.7265625" style="11" customWidth="1"/>
    <col min="4" max="4" width="13.81640625" style="11" customWidth="1"/>
    <col min="5" max="5" width="11.7265625" style="11" customWidth="1"/>
    <col min="6" max="16384" width="9.1796875" style="11"/>
  </cols>
  <sheetData>
    <row r="4" spans="1:5">
      <c r="A4" s="4"/>
    </row>
    <row r="5" spans="1:5" ht="17.5">
      <c r="A5" s="4"/>
      <c r="B5" s="126" t="s">
        <v>327</v>
      </c>
    </row>
    <row r="6" spans="1:5">
      <c r="A6" s="4"/>
    </row>
    <row r="7" spans="1:5" ht="15">
      <c r="B7" s="8" t="s">
        <v>299</v>
      </c>
    </row>
    <row r="9" spans="1:5" ht="14" thickBot="1"/>
    <row r="10" spans="1:5" ht="39.65" customHeight="1" thickTop="1">
      <c r="B10" s="153" t="s">
        <v>44</v>
      </c>
      <c r="C10" s="154" t="s">
        <v>45</v>
      </c>
      <c r="D10" s="154" t="s">
        <v>46</v>
      </c>
      <c r="E10" s="154" t="s">
        <v>47</v>
      </c>
    </row>
    <row r="11" spans="1:5">
      <c r="B11" s="30" t="s">
        <v>48</v>
      </c>
      <c r="C11" s="30">
        <v>249</v>
      </c>
      <c r="D11" s="30">
        <v>249</v>
      </c>
      <c r="E11" s="30">
        <v>0</v>
      </c>
    </row>
    <row r="12" spans="1:5">
      <c r="B12" s="30" t="s">
        <v>49</v>
      </c>
      <c r="C12" s="30">
        <v>240</v>
      </c>
      <c r="D12" s="30">
        <v>75</v>
      </c>
      <c r="E12" s="30">
        <v>165</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DD44A-27BF-4210-9B38-9DA5118F662D}">
  <sheetPr>
    <pageSetUpPr autoPageBreaks="0"/>
  </sheetPr>
  <dimension ref="B1:E18"/>
  <sheetViews>
    <sheetView showGridLines="0" workbookViewId="0">
      <selection activeCell="B10" sqref="B10:E11"/>
    </sheetView>
  </sheetViews>
  <sheetFormatPr defaultRowHeight="14.5"/>
  <cols>
    <col min="1" max="1" width="2.453125" customWidth="1"/>
    <col min="2" max="2" width="39" customWidth="1"/>
    <col min="3" max="3" width="22" bestFit="1" customWidth="1"/>
    <col min="4" max="4" width="18.54296875" bestFit="1" customWidth="1"/>
    <col min="5" max="5" width="33.81640625" bestFit="1" customWidth="1"/>
  </cols>
  <sheetData>
    <row r="1" spans="2:5" s="6" customFormat="1"/>
    <row r="2" spans="2:5" s="6" customFormat="1"/>
    <row r="3" spans="2:5" s="6" customFormat="1"/>
    <row r="5" spans="2:5" s="6" customFormat="1" ht="17.5">
      <c r="B5" s="126" t="s">
        <v>327</v>
      </c>
    </row>
    <row r="6" spans="2:5" s="6" customFormat="1"/>
    <row r="7" spans="2:5" ht="15">
      <c r="B7" s="8" t="s">
        <v>295</v>
      </c>
    </row>
    <row r="9" spans="2:5" ht="15" thickBot="1"/>
    <row r="10" spans="2:5" ht="15" thickTop="1">
      <c r="B10" s="190" t="s">
        <v>294</v>
      </c>
      <c r="C10" s="190" t="s">
        <v>281</v>
      </c>
      <c r="D10" s="190" t="s">
        <v>282</v>
      </c>
      <c r="E10" s="190" t="s">
        <v>283</v>
      </c>
    </row>
    <row r="11" spans="2:5" ht="23.15" customHeight="1">
      <c r="B11" s="192"/>
      <c r="C11" s="191"/>
      <c r="D11" s="191"/>
      <c r="E11" s="191"/>
    </row>
    <row r="12" spans="2:5" ht="27">
      <c r="B12" s="30" t="s">
        <v>296</v>
      </c>
      <c r="C12" s="29">
        <v>42</v>
      </c>
      <c r="D12" s="60">
        <v>0.26400000000000001</v>
      </c>
      <c r="E12" s="60">
        <v>8.8999999999999996E-2</v>
      </c>
    </row>
    <row r="13" spans="2:5">
      <c r="B13" s="30" t="s">
        <v>284</v>
      </c>
      <c r="C13" s="29">
        <v>22</v>
      </c>
      <c r="D13" s="60">
        <v>0.13800000000000001</v>
      </c>
      <c r="E13" s="60">
        <v>4.7E-2</v>
      </c>
    </row>
    <row r="14" spans="2:5">
      <c r="B14" s="30" t="s">
        <v>285</v>
      </c>
      <c r="C14" s="29">
        <v>16</v>
      </c>
      <c r="D14" s="60">
        <v>0.10100000000000001</v>
      </c>
      <c r="E14" s="60">
        <v>3.4000000000000002E-2</v>
      </c>
    </row>
    <row r="15" spans="2:5" ht="27">
      <c r="B15" s="30" t="s">
        <v>297</v>
      </c>
      <c r="C15" s="29">
        <v>16</v>
      </c>
      <c r="D15" s="60">
        <v>0.10100000000000001</v>
      </c>
      <c r="E15" s="60">
        <v>3.4000000000000002E-2</v>
      </c>
    </row>
    <row r="16" spans="2:5" ht="27">
      <c r="B16" s="30" t="s">
        <v>286</v>
      </c>
      <c r="C16" s="29">
        <v>16</v>
      </c>
      <c r="D16" s="60">
        <v>0.10100000000000001</v>
      </c>
      <c r="E16" s="60">
        <v>3.4000000000000002E-2</v>
      </c>
    </row>
    <row r="18" spans="4:4">
      <c r="D18" s="49"/>
    </row>
  </sheetData>
  <mergeCells count="4">
    <mergeCell ref="C10:C11"/>
    <mergeCell ref="D10:D11"/>
    <mergeCell ref="E10:E11"/>
    <mergeCell ref="B10:B1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5384F-FE4C-4607-8583-11FC9808C125}">
  <sheetPr>
    <pageSetUpPr autoPageBreaks="0"/>
  </sheetPr>
  <dimension ref="B1:F14"/>
  <sheetViews>
    <sheetView showGridLines="0" workbookViewId="0">
      <selection activeCell="F10" sqref="B10:F10"/>
    </sheetView>
  </sheetViews>
  <sheetFormatPr defaultRowHeight="14.5"/>
  <cols>
    <col min="1" max="1" width="2.453125" customWidth="1"/>
    <col min="2" max="2" width="17.26953125" customWidth="1"/>
    <col min="3" max="3" width="15.54296875" customWidth="1"/>
    <col min="4" max="4" width="16.7265625" customWidth="1"/>
    <col min="5" max="5" width="17.81640625" customWidth="1"/>
    <col min="6" max="6" width="20.81640625" customWidth="1"/>
  </cols>
  <sheetData>
    <row r="1" spans="2:6" s="6" customFormat="1"/>
    <row r="2" spans="2:6" s="6" customFormat="1"/>
    <row r="3" spans="2:6" s="6" customFormat="1"/>
    <row r="5" spans="2:6" s="6" customFormat="1" ht="17.5">
      <c r="B5" s="126" t="s">
        <v>327</v>
      </c>
    </row>
    <row r="6" spans="2:6" s="6" customFormat="1"/>
    <row r="7" spans="2:6" ht="15">
      <c r="B7" s="8" t="s">
        <v>87</v>
      </c>
    </row>
    <row r="8" spans="2:6">
      <c r="B8" s="4"/>
    </row>
    <row r="9" spans="2:6" ht="15" thickBot="1"/>
    <row r="10" spans="2:6" ht="41" thickTop="1">
      <c r="B10" s="153" t="s">
        <v>51</v>
      </c>
      <c r="C10" s="154" t="s">
        <v>52</v>
      </c>
      <c r="D10" s="154" t="s">
        <v>53</v>
      </c>
      <c r="E10" s="154" t="s">
        <v>54</v>
      </c>
      <c r="F10" s="154" t="s">
        <v>55</v>
      </c>
    </row>
    <row r="11" spans="2:6" ht="18" customHeight="1">
      <c r="B11" s="29" t="s">
        <v>56</v>
      </c>
      <c r="C11" s="29">
        <v>333</v>
      </c>
      <c r="D11" s="29">
        <v>36</v>
      </c>
      <c r="E11" s="29">
        <v>297</v>
      </c>
      <c r="F11" s="41">
        <v>719722.78</v>
      </c>
    </row>
    <row r="12" spans="2:6" ht="17.149999999999999" customHeight="1">
      <c r="B12" s="30" t="s">
        <v>57</v>
      </c>
      <c r="C12" s="29">
        <v>112</v>
      </c>
      <c r="D12" s="29">
        <v>74</v>
      </c>
      <c r="E12" s="29">
        <v>38</v>
      </c>
      <c r="F12" s="41">
        <v>1478960.55</v>
      </c>
    </row>
    <row r="13" spans="2:6" ht="44.15" customHeight="1">
      <c r="B13" s="30" t="s">
        <v>58</v>
      </c>
      <c r="C13" s="29">
        <v>9</v>
      </c>
      <c r="D13" s="29">
        <v>3</v>
      </c>
      <c r="E13" s="29">
        <v>6</v>
      </c>
      <c r="F13" s="41">
        <v>10912.26</v>
      </c>
    </row>
    <row r="14" spans="2:6" ht="18.649999999999999" customHeight="1">
      <c r="B14" s="42" t="s">
        <v>42</v>
      </c>
      <c r="C14" s="43">
        <v>454</v>
      </c>
      <c r="D14" s="43">
        <v>113</v>
      </c>
      <c r="E14" s="43">
        <v>341</v>
      </c>
      <c r="F14" s="44">
        <v>2209595.59</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74631-148F-498C-80B5-F9759116C76F}">
  <sheetPr>
    <pageSetUpPr autoPageBreaks="0"/>
  </sheetPr>
  <dimension ref="B1:I23"/>
  <sheetViews>
    <sheetView showGridLines="0" workbookViewId="0">
      <selection activeCell="B23" sqref="B23:I23"/>
    </sheetView>
  </sheetViews>
  <sheetFormatPr defaultRowHeight="14.5"/>
  <cols>
    <col min="1" max="1" width="2.453125" customWidth="1"/>
    <col min="2" max="2" width="49.453125" customWidth="1"/>
    <col min="3" max="3" width="16.54296875" customWidth="1"/>
  </cols>
  <sheetData>
    <row r="1" spans="2:3" s="6" customFormat="1"/>
    <row r="2" spans="2:3" s="6" customFormat="1"/>
    <row r="3" spans="2:3" s="6" customFormat="1"/>
    <row r="5" spans="2:3" s="6" customFormat="1" ht="17.5">
      <c r="B5" s="126" t="s">
        <v>328</v>
      </c>
    </row>
    <row r="6" spans="2:3" s="6" customFormat="1"/>
    <row r="7" spans="2:3" ht="15">
      <c r="B7" s="8" t="s">
        <v>79</v>
      </c>
    </row>
    <row r="8" spans="2:3" ht="15" thickBot="1"/>
    <row r="9" spans="2:3">
      <c r="B9" s="39"/>
      <c r="C9" s="152" t="s">
        <v>3</v>
      </c>
    </row>
    <row r="10" spans="2:3">
      <c r="B10" s="29" t="s">
        <v>59</v>
      </c>
      <c r="C10" s="40">
        <v>1196</v>
      </c>
    </row>
    <row r="11" spans="2:3">
      <c r="B11" s="29" t="s">
        <v>60</v>
      </c>
      <c r="C11" s="60">
        <v>0.76600000000000001</v>
      </c>
    </row>
    <row r="12" spans="2:3">
      <c r="B12" s="29" t="s">
        <v>330</v>
      </c>
      <c r="C12" s="29">
        <v>411</v>
      </c>
    </row>
    <row r="13" spans="2:3">
      <c r="B13" s="29" t="s">
        <v>61</v>
      </c>
      <c r="C13" s="60">
        <v>0.94899999999999995</v>
      </c>
    </row>
    <row r="14" spans="2:3">
      <c r="B14" s="29" t="s">
        <v>62</v>
      </c>
      <c r="C14" s="40">
        <v>76134</v>
      </c>
    </row>
    <row r="15" spans="2:3">
      <c r="B15" s="29" t="s">
        <v>63</v>
      </c>
      <c r="C15" s="60">
        <v>0.94499999999999995</v>
      </c>
    </row>
    <row r="16" spans="2:3">
      <c r="B16" s="29" t="s">
        <v>64</v>
      </c>
      <c r="C16" s="40">
        <v>8180</v>
      </c>
    </row>
    <row r="17" spans="2:9">
      <c r="B17" s="29" t="s">
        <v>65</v>
      </c>
      <c r="C17" s="60">
        <v>0.95799999999999996</v>
      </c>
    </row>
    <row r="18" spans="2:9">
      <c r="B18" s="29" t="s">
        <v>66</v>
      </c>
      <c r="C18" s="40">
        <v>14900</v>
      </c>
    </row>
    <row r="19" spans="2:9">
      <c r="B19" s="29" t="s">
        <v>67</v>
      </c>
      <c r="C19" s="60">
        <v>9.4600000000000004E-2</v>
      </c>
    </row>
    <row r="21" spans="2:9">
      <c r="B21" s="53"/>
      <c r="C21" s="49"/>
    </row>
    <row r="23" spans="2:9" ht="47.5" customHeight="1">
      <c r="B23" s="193" t="s">
        <v>329</v>
      </c>
      <c r="C23" s="193"/>
      <c r="D23" s="193"/>
      <c r="E23" s="193"/>
      <c r="F23" s="193"/>
      <c r="G23" s="193"/>
      <c r="H23" s="193"/>
      <c r="I23" s="193"/>
    </row>
  </sheetData>
  <mergeCells count="1">
    <mergeCell ref="B23:I2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2A3E7-2A75-4895-9A0F-56354E68D7B0}">
  <sheetPr>
    <pageSetUpPr autoPageBreaks="0"/>
  </sheetPr>
  <dimension ref="B5:M45"/>
  <sheetViews>
    <sheetView showGridLines="0" topLeftCell="A27" workbookViewId="0">
      <selection activeCell="H21" sqref="H21"/>
    </sheetView>
  </sheetViews>
  <sheetFormatPr defaultRowHeight="14.5"/>
  <cols>
    <col min="1" max="1" width="2.453125" style="6" customWidth="1"/>
    <col min="2" max="2" width="27.1796875" style="6" customWidth="1"/>
    <col min="3" max="13" width="13.54296875" style="6" customWidth="1"/>
    <col min="14" max="16384" width="8.7265625" style="6"/>
  </cols>
  <sheetData>
    <row r="5" spans="2:2" ht="17.5">
      <c r="B5" s="126" t="s">
        <v>335</v>
      </c>
    </row>
    <row r="7" spans="2:2" ht="15">
      <c r="B7" s="8" t="s">
        <v>336</v>
      </c>
    </row>
    <row r="22" spans="2:13">
      <c r="B22" s="193"/>
      <c r="C22" s="193"/>
      <c r="D22" s="193"/>
      <c r="E22" s="193"/>
      <c r="F22" s="193"/>
      <c r="G22" s="193"/>
      <c r="H22" s="193"/>
      <c r="I22" s="193"/>
    </row>
    <row r="31" spans="2:13" ht="15" thickBot="1"/>
    <row r="32" spans="2:13">
      <c r="B32" s="176" t="s">
        <v>337</v>
      </c>
      <c r="C32" s="152" t="s">
        <v>338</v>
      </c>
      <c r="D32" s="152" t="s">
        <v>339</v>
      </c>
      <c r="E32" s="152" t="s">
        <v>340</v>
      </c>
      <c r="F32" s="152" t="s">
        <v>341</v>
      </c>
      <c r="G32" s="152" t="s">
        <v>342</v>
      </c>
      <c r="H32" s="152" t="s">
        <v>343</v>
      </c>
      <c r="I32" s="152" t="s">
        <v>344</v>
      </c>
      <c r="J32" s="152" t="s">
        <v>345</v>
      </c>
      <c r="K32" s="152" t="s">
        <v>346</v>
      </c>
      <c r="L32" s="152" t="s">
        <v>347</v>
      </c>
      <c r="M32" s="152" t="s">
        <v>0</v>
      </c>
    </row>
    <row r="33" spans="2:13">
      <c r="B33" s="173" t="s">
        <v>348</v>
      </c>
      <c r="C33" s="40">
        <v>11</v>
      </c>
      <c r="D33" s="40">
        <v>399</v>
      </c>
      <c r="E33" s="40">
        <v>963</v>
      </c>
      <c r="F33" s="40">
        <v>1800</v>
      </c>
      <c r="G33" s="40">
        <v>2177</v>
      </c>
      <c r="H33" s="40">
        <v>1547</v>
      </c>
      <c r="I33" s="40">
        <v>1067</v>
      </c>
      <c r="J33" s="40">
        <v>718</v>
      </c>
      <c r="K33" s="40">
        <v>472</v>
      </c>
      <c r="L33" s="40">
        <v>379</v>
      </c>
      <c r="M33" s="40">
        <v>9533</v>
      </c>
    </row>
    <row r="34" spans="2:13">
      <c r="B34" s="173" t="s">
        <v>349</v>
      </c>
      <c r="C34" s="40">
        <v>3</v>
      </c>
      <c r="D34" s="40">
        <v>337</v>
      </c>
      <c r="E34" s="40">
        <v>700</v>
      </c>
      <c r="F34" s="40">
        <v>1558</v>
      </c>
      <c r="G34" s="40">
        <v>1554</v>
      </c>
      <c r="H34" s="40">
        <v>325</v>
      </c>
      <c r="I34" s="40">
        <v>218</v>
      </c>
      <c r="J34" s="40">
        <v>116</v>
      </c>
      <c r="K34" s="40">
        <v>119</v>
      </c>
      <c r="L34" s="40">
        <v>113</v>
      </c>
      <c r="M34" s="40">
        <v>5043</v>
      </c>
    </row>
    <row r="35" spans="2:13">
      <c r="B35" s="173" t="s">
        <v>350</v>
      </c>
      <c r="C35" s="40">
        <v>1</v>
      </c>
      <c r="D35" s="40">
        <v>144</v>
      </c>
      <c r="E35" s="40">
        <v>299</v>
      </c>
      <c r="F35" s="40">
        <v>751</v>
      </c>
      <c r="G35" s="40">
        <v>522</v>
      </c>
      <c r="H35" s="40">
        <v>169</v>
      </c>
      <c r="I35" s="40">
        <v>131</v>
      </c>
      <c r="J35" s="40">
        <v>68</v>
      </c>
      <c r="K35" s="40">
        <v>57</v>
      </c>
      <c r="L35" s="40">
        <v>49</v>
      </c>
      <c r="M35" s="40">
        <v>2191</v>
      </c>
    </row>
    <row r="36" spans="2:13">
      <c r="B36" s="173" t="s">
        <v>351</v>
      </c>
      <c r="C36" s="40">
        <v>1</v>
      </c>
      <c r="D36" s="40">
        <v>157</v>
      </c>
      <c r="E36" s="40">
        <v>296</v>
      </c>
      <c r="F36" s="40">
        <v>605</v>
      </c>
      <c r="G36" s="40">
        <v>551</v>
      </c>
      <c r="H36" s="40">
        <v>126</v>
      </c>
      <c r="I36" s="40">
        <v>109</v>
      </c>
      <c r="J36" s="40">
        <v>61</v>
      </c>
      <c r="K36" s="40">
        <v>47</v>
      </c>
      <c r="L36" s="40">
        <v>36</v>
      </c>
      <c r="M36" s="40">
        <v>1989</v>
      </c>
    </row>
    <row r="37" spans="2:13">
      <c r="B37" s="173" t="s">
        <v>352</v>
      </c>
      <c r="C37" s="40"/>
      <c r="D37" s="40">
        <v>21</v>
      </c>
      <c r="E37" s="40">
        <v>71</v>
      </c>
      <c r="F37" s="40">
        <v>117</v>
      </c>
      <c r="G37" s="40">
        <v>216</v>
      </c>
      <c r="H37" s="40">
        <v>100</v>
      </c>
      <c r="I37" s="40">
        <v>49</v>
      </c>
      <c r="J37" s="40">
        <v>40</v>
      </c>
      <c r="K37" s="40">
        <v>164</v>
      </c>
      <c r="L37" s="40">
        <v>251</v>
      </c>
      <c r="M37" s="40">
        <v>1029</v>
      </c>
    </row>
    <row r="38" spans="2:13">
      <c r="B38" s="173" t="s">
        <v>353</v>
      </c>
      <c r="C38" s="40">
        <v>2</v>
      </c>
      <c r="D38" s="40">
        <v>55</v>
      </c>
      <c r="E38" s="40">
        <v>85</v>
      </c>
      <c r="F38" s="40">
        <v>164</v>
      </c>
      <c r="G38" s="40">
        <v>156</v>
      </c>
      <c r="H38" s="40">
        <v>71</v>
      </c>
      <c r="I38" s="40">
        <v>51</v>
      </c>
      <c r="J38" s="40">
        <v>37</v>
      </c>
      <c r="K38" s="40">
        <v>49</v>
      </c>
      <c r="L38" s="40">
        <v>82</v>
      </c>
      <c r="M38" s="40">
        <v>752</v>
      </c>
    </row>
    <row r="39" spans="2:13">
      <c r="B39" s="173" t="s">
        <v>359</v>
      </c>
      <c r="C39" s="40"/>
      <c r="D39" s="40">
        <v>9</v>
      </c>
      <c r="E39" s="40">
        <v>31</v>
      </c>
      <c r="F39" s="40">
        <v>43</v>
      </c>
      <c r="G39" s="40">
        <v>45</v>
      </c>
      <c r="H39" s="40">
        <v>19</v>
      </c>
      <c r="I39" s="40">
        <v>29</v>
      </c>
      <c r="J39" s="40">
        <v>10</v>
      </c>
      <c r="K39" s="40">
        <v>7</v>
      </c>
      <c r="L39" s="40">
        <v>15</v>
      </c>
      <c r="M39" s="40">
        <v>208</v>
      </c>
    </row>
    <row r="40" spans="2:13">
      <c r="B40" s="173" t="s">
        <v>354</v>
      </c>
      <c r="C40" s="40"/>
      <c r="D40" s="40">
        <v>2</v>
      </c>
      <c r="E40" s="40">
        <v>15</v>
      </c>
      <c r="F40" s="40">
        <v>23</v>
      </c>
      <c r="G40" s="40">
        <v>32</v>
      </c>
      <c r="H40" s="40">
        <v>15</v>
      </c>
      <c r="I40" s="40">
        <v>7</v>
      </c>
      <c r="J40" s="40">
        <v>2</v>
      </c>
      <c r="K40" s="40">
        <v>2</v>
      </c>
      <c r="L40" s="40"/>
      <c r="M40" s="40">
        <v>98</v>
      </c>
    </row>
    <row r="41" spans="2:13">
      <c r="B41" s="173" t="s">
        <v>355</v>
      </c>
      <c r="C41" s="40"/>
      <c r="D41" s="40">
        <v>4</v>
      </c>
      <c r="E41" s="40">
        <v>6</v>
      </c>
      <c r="F41" s="40">
        <v>4</v>
      </c>
      <c r="G41" s="40">
        <v>13</v>
      </c>
      <c r="H41" s="40">
        <v>11</v>
      </c>
      <c r="I41" s="40">
        <v>9</v>
      </c>
      <c r="J41" s="40">
        <v>6</v>
      </c>
      <c r="K41" s="40">
        <v>8</v>
      </c>
      <c r="L41" s="40">
        <v>16</v>
      </c>
      <c r="M41" s="40">
        <v>77</v>
      </c>
    </row>
    <row r="42" spans="2:13">
      <c r="B42" s="174" t="s">
        <v>0</v>
      </c>
      <c r="C42" s="175">
        <v>18</v>
      </c>
      <c r="D42" s="175">
        <v>1128</v>
      </c>
      <c r="E42" s="175">
        <v>2466</v>
      </c>
      <c r="F42" s="175">
        <v>5065</v>
      </c>
      <c r="G42" s="175">
        <v>5266</v>
      </c>
      <c r="H42" s="175">
        <v>2383</v>
      </c>
      <c r="I42" s="175">
        <v>1670</v>
      </c>
      <c r="J42" s="175">
        <v>1058</v>
      </c>
      <c r="K42" s="175">
        <v>925</v>
      </c>
      <c r="L42" s="175">
        <v>941</v>
      </c>
      <c r="M42" s="175">
        <v>20920</v>
      </c>
    </row>
    <row r="45" spans="2:13">
      <c r="C45" s="179"/>
      <c r="D45" s="179"/>
      <c r="E45" s="179"/>
      <c r="F45" s="179"/>
      <c r="G45" s="179"/>
      <c r="H45" s="179"/>
      <c r="I45" s="179"/>
      <c r="J45" s="179"/>
      <c r="K45" s="179"/>
      <c r="L45" s="179"/>
      <c r="M45" s="179"/>
    </row>
  </sheetData>
  <mergeCells count="1">
    <mergeCell ref="B22:I22"/>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A4A5-314C-477F-B7BB-6B9887A7D18E}">
  <sheetPr>
    <pageSetUpPr autoPageBreaks="0"/>
  </sheetPr>
  <dimension ref="B5:F47"/>
  <sheetViews>
    <sheetView showGridLines="0" zoomScaleNormal="100" workbookViewId="0">
      <selection activeCell="E34" sqref="E34:F34"/>
    </sheetView>
  </sheetViews>
  <sheetFormatPr defaultRowHeight="14.5"/>
  <cols>
    <col min="1" max="1" width="2.453125" customWidth="1"/>
    <col min="3" max="3" width="18.54296875" customWidth="1"/>
    <col min="4" max="4" width="6.1796875" customWidth="1"/>
    <col min="5" max="5" width="14.1796875" customWidth="1"/>
    <col min="6" max="6" width="16.08984375" customWidth="1"/>
  </cols>
  <sheetData>
    <row r="5" spans="2:2" s="6" customFormat="1" ht="17.5">
      <c r="B5" s="126" t="s">
        <v>325</v>
      </c>
    </row>
    <row r="6" spans="2:2" s="6" customFormat="1"/>
    <row r="7" spans="2:2" ht="15">
      <c r="B7" s="8" t="s">
        <v>324</v>
      </c>
    </row>
    <row r="33" spans="4:6" ht="15" thickBot="1"/>
    <row r="34" spans="4:6" ht="41" thickTop="1">
      <c r="E34" s="171" t="s">
        <v>1</v>
      </c>
      <c r="F34" s="172" t="s">
        <v>311</v>
      </c>
    </row>
    <row r="35" spans="4:6">
      <c r="D35" s="106"/>
      <c r="E35" s="107" t="s">
        <v>312</v>
      </c>
      <c r="F35" s="108">
        <v>76</v>
      </c>
    </row>
    <row r="36" spans="4:6">
      <c r="D36" s="106"/>
      <c r="E36" s="107" t="s">
        <v>313</v>
      </c>
      <c r="F36" s="108">
        <v>73</v>
      </c>
    </row>
    <row r="37" spans="4:6">
      <c r="D37" s="106"/>
      <c r="E37" s="107" t="s">
        <v>314</v>
      </c>
      <c r="F37" s="109">
        <v>81</v>
      </c>
    </row>
    <row r="38" spans="4:6">
      <c r="D38" s="106"/>
      <c r="E38" s="107" t="s">
        <v>315</v>
      </c>
      <c r="F38" s="109">
        <v>68</v>
      </c>
    </row>
    <row r="39" spans="4:6">
      <c r="D39" s="106"/>
      <c r="E39" s="107" t="s">
        <v>316</v>
      </c>
      <c r="F39" s="109">
        <v>70</v>
      </c>
    </row>
    <row r="40" spans="4:6">
      <c r="D40" s="106"/>
      <c r="E40" s="107" t="s">
        <v>317</v>
      </c>
      <c r="F40" s="109">
        <v>56</v>
      </c>
    </row>
    <row r="41" spans="4:6">
      <c r="D41" s="106"/>
      <c r="E41" s="107" t="s">
        <v>318</v>
      </c>
      <c r="F41" s="109">
        <v>66</v>
      </c>
    </row>
    <row r="42" spans="4:6">
      <c r="D42" s="106"/>
      <c r="E42" s="107" t="s">
        <v>319</v>
      </c>
      <c r="F42" s="109">
        <v>71</v>
      </c>
    </row>
    <row r="43" spans="4:6">
      <c r="D43" s="106"/>
      <c r="E43" s="107" t="s">
        <v>320</v>
      </c>
      <c r="F43" s="109">
        <v>80</v>
      </c>
    </row>
    <row r="44" spans="4:6">
      <c r="D44" s="106"/>
      <c r="E44" s="107" t="s">
        <v>321</v>
      </c>
      <c r="F44" s="109">
        <v>81</v>
      </c>
    </row>
    <row r="45" spans="4:6">
      <c r="D45" s="106"/>
      <c r="E45" s="107" t="s">
        <v>322</v>
      </c>
      <c r="F45" s="109">
        <v>128</v>
      </c>
    </row>
    <row r="46" spans="4:6">
      <c r="D46" s="106"/>
      <c r="E46" s="107" t="s">
        <v>323</v>
      </c>
      <c r="F46" s="109">
        <v>91</v>
      </c>
    </row>
    <row r="47" spans="4:6">
      <c r="D47" s="106"/>
      <c r="E47" s="110" t="s">
        <v>0</v>
      </c>
      <c r="F47" s="111">
        <v>941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C7AF-4CA3-433B-9FE8-0C680C4A617A}">
  <sheetPr>
    <pageSetUpPr autoPageBreaks="0"/>
  </sheetPr>
  <dimension ref="B1:M46"/>
  <sheetViews>
    <sheetView showGridLines="0" zoomScaleNormal="100" workbookViewId="0">
      <selection activeCell="D31" sqref="D31:F31"/>
    </sheetView>
  </sheetViews>
  <sheetFormatPr defaultRowHeight="14.5"/>
  <cols>
    <col min="1" max="1" width="2.453125" customWidth="1"/>
    <col min="2" max="2" width="17" customWidth="1"/>
    <col min="3" max="3" width="19.453125" customWidth="1"/>
    <col min="4" max="4" width="20.7265625" customWidth="1"/>
    <col min="5" max="5" width="13.453125" customWidth="1"/>
    <col min="6" max="6" width="14.7265625" customWidth="1"/>
    <col min="22" max="22" width="14.7265625" customWidth="1"/>
    <col min="23" max="23" width="17.1796875" customWidth="1"/>
    <col min="24" max="24" width="16" customWidth="1"/>
  </cols>
  <sheetData>
    <row r="1" spans="2:2" s="6" customFormat="1"/>
    <row r="2" spans="2:2" s="6" customFormat="1"/>
    <row r="3" spans="2:2" s="6" customFormat="1"/>
    <row r="5" spans="2:2" s="6" customFormat="1" ht="17.5">
      <c r="B5" s="126" t="s">
        <v>325</v>
      </c>
    </row>
    <row r="6" spans="2:2" s="6" customFormat="1"/>
    <row r="7" spans="2:2" ht="15">
      <c r="B7" s="8" t="s">
        <v>74</v>
      </c>
    </row>
    <row r="20" spans="4:13">
      <c r="M20" s="49"/>
    </row>
    <row r="28" spans="4:13" ht="24.65" customHeight="1"/>
    <row r="30" spans="4:13" ht="15" thickBot="1"/>
    <row r="31" spans="4:13" ht="15" thickTop="1">
      <c r="D31" s="168" t="s">
        <v>1</v>
      </c>
      <c r="E31" s="169" t="s">
        <v>2</v>
      </c>
      <c r="F31" s="170" t="s">
        <v>3</v>
      </c>
    </row>
    <row r="32" spans="4:13">
      <c r="D32" s="140" t="s">
        <v>4</v>
      </c>
      <c r="E32" s="142">
        <v>62</v>
      </c>
      <c r="F32" s="143">
        <v>46</v>
      </c>
      <c r="G32" s="17"/>
    </row>
    <row r="33" spans="4:7">
      <c r="D33" s="140" t="s">
        <v>5</v>
      </c>
      <c r="E33" s="142">
        <v>72</v>
      </c>
      <c r="F33" s="143">
        <v>85</v>
      </c>
      <c r="G33" s="17"/>
    </row>
    <row r="34" spans="4:7">
      <c r="D34" s="140" t="s">
        <v>6</v>
      </c>
      <c r="E34" s="142">
        <v>83</v>
      </c>
      <c r="F34" s="143">
        <v>79</v>
      </c>
      <c r="G34" s="17"/>
    </row>
    <row r="35" spans="4:7">
      <c r="D35" s="140" t="s">
        <v>7</v>
      </c>
      <c r="E35" s="142">
        <v>69</v>
      </c>
      <c r="F35" s="143">
        <v>75</v>
      </c>
      <c r="G35" s="17"/>
    </row>
    <row r="36" spans="4:7">
      <c r="D36" s="140" t="s">
        <v>8</v>
      </c>
      <c r="E36" s="142">
        <v>78</v>
      </c>
      <c r="F36" s="143">
        <v>58</v>
      </c>
      <c r="G36" s="17"/>
    </row>
    <row r="37" spans="4:7">
      <c r="D37" s="140" t="s">
        <v>9</v>
      </c>
      <c r="E37" s="142">
        <v>55</v>
      </c>
      <c r="F37" s="143">
        <v>74</v>
      </c>
      <c r="G37" s="17"/>
    </row>
    <row r="38" spans="4:7">
      <c r="D38" s="140" t="s">
        <v>10</v>
      </c>
      <c r="E38" s="142">
        <v>71</v>
      </c>
      <c r="F38" s="143">
        <v>89</v>
      </c>
      <c r="G38" s="17"/>
    </row>
    <row r="39" spans="4:7">
      <c r="D39" s="140" t="s">
        <v>11</v>
      </c>
      <c r="E39" s="142">
        <v>94</v>
      </c>
      <c r="F39" s="143">
        <v>150</v>
      </c>
      <c r="G39" s="17"/>
    </row>
    <row r="40" spans="4:7">
      <c r="D40" s="140" t="s">
        <v>12</v>
      </c>
      <c r="E40" s="142">
        <v>89</v>
      </c>
      <c r="F40" s="143">
        <v>90</v>
      </c>
      <c r="G40" s="17"/>
    </row>
    <row r="41" spans="4:7">
      <c r="D41" s="140" t="s">
        <v>13</v>
      </c>
      <c r="E41" s="142">
        <v>89</v>
      </c>
      <c r="F41" s="143">
        <v>128</v>
      </c>
      <c r="G41" s="17"/>
    </row>
    <row r="42" spans="4:7">
      <c r="D42" s="140" t="s">
        <v>14</v>
      </c>
      <c r="E42" s="142">
        <v>103</v>
      </c>
      <c r="F42" s="143">
        <v>231</v>
      </c>
      <c r="G42" s="17"/>
    </row>
    <row r="43" spans="4:7">
      <c r="D43" s="140" t="s">
        <v>15</v>
      </c>
      <c r="E43" s="142">
        <v>142</v>
      </c>
      <c r="F43" s="143">
        <v>1062</v>
      </c>
      <c r="G43" s="17"/>
    </row>
    <row r="44" spans="4:7">
      <c r="D44" s="141" t="s">
        <v>16</v>
      </c>
      <c r="E44" s="144">
        <f>SUM(E32:E43)</f>
        <v>1007</v>
      </c>
      <c r="F44" s="145">
        <f>SUM(F32:F43)</f>
        <v>2167</v>
      </c>
    </row>
    <row r="46" spans="4:7">
      <c r="D46" s="3"/>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F9D8-B39D-4E6C-8AC3-06DA62C3AF01}">
  <sheetPr>
    <pageSetUpPr autoPageBreaks="0"/>
  </sheetPr>
  <dimension ref="B5:J82"/>
  <sheetViews>
    <sheetView showGridLines="0" zoomScaleNormal="100" workbookViewId="0">
      <selection activeCell="B34" sqref="B34:G34"/>
    </sheetView>
  </sheetViews>
  <sheetFormatPr defaultColWidth="8.7265625" defaultRowHeight="14.5"/>
  <cols>
    <col min="1" max="1" width="2.453125" style="6" customWidth="1"/>
    <col min="2" max="2" width="12" style="6" customWidth="1"/>
    <col min="3" max="3" width="17.81640625" style="6" customWidth="1"/>
    <col min="4" max="4" width="19.81640625" style="6" customWidth="1"/>
    <col min="5" max="5" width="21.453125" style="6" customWidth="1"/>
    <col min="6" max="6" width="18.453125" style="6" customWidth="1"/>
    <col min="7" max="7" width="19.81640625" style="6" bestFit="1" customWidth="1"/>
    <col min="8" max="8" width="17.26953125" style="6" bestFit="1" customWidth="1"/>
    <col min="9" max="9" width="27.26953125" style="6" bestFit="1" customWidth="1"/>
    <col min="10" max="10" width="17.7265625" style="6" bestFit="1" customWidth="1"/>
    <col min="11" max="16384" width="8.7265625" style="6"/>
  </cols>
  <sheetData>
    <row r="5" spans="2:2" ht="17.5">
      <c r="B5" s="126" t="s">
        <v>325</v>
      </c>
    </row>
    <row r="7" spans="2:2" ht="15">
      <c r="B7" s="8" t="s">
        <v>287</v>
      </c>
    </row>
    <row r="18" spans="2:8">
      <c r="H18" s="49"/>
    </row>
    <row r="21" spans="2:8">
      <c r="H21" s="1"/>
    </row>
    <row r="22" spans="2:8">
      <c r="H22" s="15"/>
    </row>
    <row r="23" spans="2:8">
      <c r="H23" s="15"/>
    </row>
    <row r="24" spans="2:8">
      <c r="H24" s="15"/>
    </row>
    <row r="25" spans="2:8">
      <c r="B25" s="15"/>
      <c r="C25" s="15"/>
      <c r="D25" s="15"/>
      <c r="E25" s="15"/>
      <c r="F25" s="15"/>
      <c r="G25" s="15"/>
      <c r="H25" s="15"/>
    </row>
    <row r="26" spans="2:8">
      <c r="B26" s="15"/>
      <c r="C26" s="15"/>
      <c r="D26" s="15"/>
      <c r="E26" s="15"/>
      <c r="F26" s="15"/>
      <c r="G26" s="15"/>
      <c r="H26" s="15"/>
    </row>
    <row r="27" spans="2:8">
      <c r="B27" s="15"/>
      <c r="C27" s="15"/>
      <c r="D27" s="15"/>
      <c r="E27" s="15"/>
      <c r="F27" s="15"/>
      <c r="G27" s="15"/>
      <c r="H27" s="15"/>
    </row>
    <row r="28" spans="2:8">
      <c r="B28" s="15"/>
      <c r="C28" s="15"/>
      <c r="D28" s="15"/>
      <c r="E28" s="15"/>
      <c r="F28" s="15"/>
      <c r="G28" s="15"/>
      <c r="H28" s="15"/>
    </row>
    <row r="29" spans="2:8">
      <c r="B29" s="15"/>
      <c r="C29" s="15"/>
      <c r="D29" s="15"/>
      <c r="E29" s="15"/>
      <c r="F29" s="15"/>
      <c r="G29" s="15"/>
      <c r="H29" s="15"/>
    </row>
    <row r="30" spans="2:8">
      <c r="B30" s="15"/>
      <c r="C30" s="15"/>
      <c r="D30" s="15"/>
      <c r="E30" s="15"/>
      <c r="F30" s="15"/>
      <c r="G30" s="15"/>
      <c r="H30" s="15"/>
    </row>
    <row r="31" spans="2:8">
      <c r="B31" s="15"/>
      <c r="C31" s="15"/>
      <c r="D31" s="15"/>
      <c r="E31" s="15"/>
      <c r="F31" s="15"/>
      <c r="G31" s="15"/>
      <c r="H31" s="15"/>
    </row>
    <row r="33" spans="2:10">
      <c r="D33" s="49"/>
    </row>
    <row r="34" spans="2:10" ht="27">
      <c r="B34" s="166" t="s">
        <v>25</v>
      </c>
      <c r="C34" s="167" t="s">
        <v>265</v>
      </c>
      <c r="D34" s="166" t="s">
        <v>266</v>
      </c>
      <c r="E34" s="166" t="s">
        <v>267</v>
      </c>
      <c r="F34" s="166" t="s">
        <v>268</v>
      </c>
      <c r="G34" s="166" t="s">
        <v>331</v>
      </c>
    </row>
    <row r="35" spans="2:10">
      <c r="B35" s="35" t="s">
        <v>26</v>
      </c>
      <c r="C35" s="65">
        <v>18</v>
      </c>
      <c r="D35" s="66">
        <v>2372</v>
      </c>
      <c r="E35" s="146">
        <v>2.3719999999999999</v>
      </c>
      <c r="F35" s="146">
        <f>SUM($E$35:E35)</f>
        <v>2.3719999999999999</v>
      </c>
      <c r="G35" s="146">
        <f>D35/C35</f>
        <v>131.77777777777777</v>
      </c>
    </row>
    <row r="36" spans="2:10">
      <c r="B36" s="34" t="s">
        <v>27</v>
      </c>
      <c r="C36" s="67">
        <v>1128</v>
      </c>
      <c r="D36" s="68">
        <v>231809</v>
      </c>
      <c r="E36" s="147">
        <v>231.809</v>
      </c>
      <c r="F36" s="147">
        <f>SUM($E$35:E36)</f>
        <v>234.18099999999998</v>
      </c>
      <c r="G36" s="146">
        <f t="shared" ref="G36:G44" si="0">D36/C36</f>
        <v>205.50443262411346</v>
      </c>
      <c r="H36" s="1"/>
      <c r="I36" s="1"/>
      <c r="J36" s="1"/>
    </row>
    <row r="37" spans="2:10">
      <c r="B37" s="34" t="s">
        <v>28</v>
      </c>
      <c r="C37" s="67">
        <v>2466</v>
      </c>
      <c r="D37" s="68">
        <v>436731</v>
      </c>
      <c r="E37" s="147">
        <v>436.73099999999999</v>
      </c>
      <c r="F37" s="147">
        <f>SUM($E$35:E37)</f>
        <v>670.91200000000003</v>
      </c>
      <c r="G37" s="146">
        <f t="shared" si="0"/>
        <v>177.10097323600974</v>
      </c>
      <c r="H37" s="15"/>
      <c r="I37" s="15"/>
      <c r="J37" s="15"/>
    </row>
    <row r="38" spans="2:10">
      <c r="B38" s="36" t="s">
        <v>29</v>
      </c>
      <c r="C38" s="69">
        <v>5065</v>
      </c>
      <c r="D38" s="70">
        <v>786127</v>
      </c>
      <c r="E38" s="148">
        <v>786.12699999999995</v>
      </c>
      <c r="F38" s="148">
        <f>SUM($E$35:E38)</f>
        <v>1457.039</v>
      </c>
      <c r="G38" s="146">
        <f t="shared" si="0"/>
        <v>155.20769990128332</v>
      </c>
      <c r="H38" s="15"/>
      <c r="I38" s="15"/>
      <c r="J38" s="15"/>
    </row>
    <row r="39" spans="2:10">
      <c r="B39" s="34" t="s">
        <v>30</v>
      </c>
      <c r="C39" s="67">
        <v>5266</v>
      </c>
      <c r="D39" s="68">
        <v>894239</v>
      </c>
      <c r="E39" s="147">
        <v>894.23900000000003</v>
      </c>
      <c r="F39" s="147">
        <f>SUM($E$35:E39)</f>
        <v>2351.2780000000002</v>
      </c>
      <c r="G39" s="146">
        <f t="shared" si="0"/>
        <v>169.81371059627801</v>
      </c>
      <c r="H39" s="15"/>
      <c r="I39" s="15"/>
      <c r="J39" s="15"/>
    </row>
    <row r="40" spans="2:10">
      <c r="B40" s="37" t="s">
        <v>31</v>
      </c>
      <c r="C40" s="71">
        <v>2383</v>
      </c>
      <c r="D40" s="72">
        <v>773882</v>
      </c>
      <c r="E40" s="149">
        <v>773.88199999999995</v>
      </c>
      <c r="F40" s="149">
        <f>SUM($E$35:E40)</f>
        <v>3125.1600000000003</v>
      </c>
      <c r="G40" s="146">
        <f t="shared" si="0"/>
        <v>324.75115400755351</v>
      </c>
      <c r="H40" s="15"/>
      <c r="I40" s="15"/>
      <c r="J40" s="15"/>
    </row>
    <row r="41" spans="2:10">
      <c r="B41" s="34" t="s">
        <v>32</v>
      </c>
      <c r="C41" s="67">
        <v>1670</v>
      </c>
      <c r="D41" s="68">
        <v>783104</v>
      </c>
      <c r="E41" s="147">
        <v>783.10400000000004</v>
      </c>
      <c r="F41" s="147">
        <f>SUM($E$35:E41)</f>
        <v>3908.2640000000001</v>
      </c>
      <c r="G41" s="146">
        <f t="shared" si="0"/>
        <v>468.92455089820362</v>
      </c>
      <c r="H41" s="15"/>
      <c r="I41" s="15"/>
      <c r="J41" s="15"/>
    </row>
    <row r="42" spans="2:10">
      <c r="B42" s="36" t="s">
        <v>33</v>
      </c>
      <c r="C42" s="69">
        <v>1058</v>
      </c>
      <c r="D42" s="70">
        <v>532636</v>
      </c>
      <c r="E42" s="148">
        <v>532.63599999999997</v>
      </c>
      <c r="F42" s="148">
        <f>SUM($E$35:E42)</f>
        <v>4440.8999999999996</v>
      </c>
      <c r="G42" s="146">
        <f t="shared" si="0"/>
        <v>503.4366729678639</v>
      </c>
      <c r="H42" s="15"/>
      <c r="I42" s="15"/>
      <c r="J42" s="15"/>
    </row>
    <row r="43" spans="2:10">
      <c r="B43" s="34" t="s">
        <v>2</v>
      </c>
      <c r="C43" s="67">
        <v>925</v>
      </c>
      <c r="D43" s="68">
        <v>659556</v>
      </c>
      <c r="E43" s="147">
        <v>659.55600000000004</v>
      </c>
      <c r="F43" s="147">
        <f>SUM($E$35:E43)</f>
        <v>5100.4560000000001</v>
      </c>
      <c r="G43" s="146">
        <f t="shared" si="0"/>
        <v>713.03351351351353</v>
      </c>
      <c r="H43" s="15"/>
      <c r="I43" s="15"/>
      <c r="J43" s="15"/>
    </row>
    <row r="44" spans="2:10">
      <c r="B44" s="34" t="s">
        <v>3</v>
      </c>
      <c r="C44" s="73">
        <v>941</v>
      </c>
      <c r="D44" s="73">
        <v>208618</v>
      </c>
      <c r="E44" s="150">
        <v>208.61799999999999</v>
      </c>
      <c r="F44" s="150">
        <f>SUM($E$35:E44)</f>
        <v>5309.0740000000005</v>
      </c>
      <c r="G44" s="146">
        <f t="shared" si="0"/>
        <v>221.69819341126461</v>
      </c>
      <c r="H44" s="15"/>
      <c r="I44" s="15"/>
      <c r="J44" s="15"/>
    </row>
    <row r="45" spans="2:10">
      <c r="B45" s="37" t="s">
        <v>42</v>
      </c>
      <c r="C45" s="124">
        <f t="shared" ref="C45:E45" si="1">SUM(C35:C44)</f>
        <v>20920</v>
      </c>
      <c r="D45" s="124">
        <f t="shared" si="1"/>
        <v>5309074</v>
      </c>
      <c r="E45" s="151">
        <f t="shared" si="1"/>
        <v>5309.0740000000005</v>
      </c>
      <c r="F45" s="87"/>
      <c r="G45" s="87"/>
      <c r="H45" s="15"/>
      <c r="I45" s="15"/>
      <c r="J45" s="15"/>
    </row>
    <row r="46" spans="2:10">
      <c r="C46" s="49"/>
      <c r="E46" s="49"/>
      <c r="H46" s="15"/>
      <c r="I46" s="15"/>
      <c r="J46" s="15"/>
    </row>
    <row r="58" spans="4:6">
      <c r="D58" s="1"/>
      <c r="E58" s="1"/>
      <c r="F58" s="1"/>
    </row>
    <row r="59" spans="4:6">
      <c r="D59" s="16"/>
      <c r="E59" s="16"/>
      <c r="F59" s="16"/>
    </row>
    <row r="60" spans="4:6">
      <c r="D60" s="16"/>
      <c r="E60" s="16"/>
      <c r="F60" s="16"/>
    </row>
    <row r="61" spans="4:6">
      <c r="D61" s="16"/>
      <c r="E61" s="16"/>
      <c r="F61" s="16"/>
    </row>
    <row r="62" spans="4:6">
      <c r="D62" s="16"/>
      <c r="E62" s="16"/>
      <c r="F62" s="16"/>
    </row>
    <row r="63" spans="4:6">
      <c r="D63" s="16"/>
      <c r="E63" s="16"/>
      <c r="F63" s="16"/>
    </row>
    <row r="64" spans="4:6">
      <c r="D64" s="16"/>
      <c r="E64" s="16"/>
      <c r="F64" s="16"/>
    </row>
    <row r="65" spans="2:10">
      <c r="D65" s="16"/>
      <c r="E65" s="16"/>
      <c r="F65" s="16"/>
    </row>
    <row r="66" spans="2:10">
      <c r="D66" s="16"/>
      <c r="E66" s="16"/>
      <c r="F66" s="16"/>
    </row>
    <row r="67" spans="2:10">
      <c r="D67" s="16"/>
      <c r="E67" s="16"/>
      <c r="F67" s="16"/>
    </row>
    <row r="68" spans="2:10">
      <c r="D68" s="16"/>
      <c r="E68" s="16"/>
      <c r="F68" s="16"/>
    </row>
    <row r="72" spans="2:10">
      <c r="B72" s="15"/>
      <c r="C72" s="1"/>
      <c r="D72" s="17"/>
      <c r="G72" s="1"/>
      <c r="H72" s="1"/>
      <c r="I72" s="1"/>
      <c r="J72" s="1"/>
    </row>
    <row r="73" spans="2:10">
      <c r="B73" s="15"/>
      <c r="C73" s="16"/>
      <c r="G73" s="16"/>
      <c r="H73" s="16"/>
      <c r="I73" s="16"/>
      <c r="J73" s="16"/>
    </row>
    <row r="74" spans="2:10">
      <c r="B74" s="15"/>
      <c r="C74" s="16"/>
      <c r="G74" s="16"/>
      <c r="H74" s="16"/>
      <c r="I74" s="16"/>
      <c r="J74" s="16"/>
    </row>
    <row r="75" spans="2:10">
      <c r="B75" s="15"/>
      <c r="C75" s="16"/>
      <c r="G75" s="16"/>
      <c r="H75" s="16"/>
      <c r="I75" s="16"/>
      <c r="J75" s="16"/>
    </row>
    <row r="76" spans="2:10">
      <c r="B76" s="15"/>
      <c r="C76" s="16"/>
      <c r="G76" s="16"/>
      <c r="H76" s="16"/>
      <c r="I76" s="16"/>
      <c r="J76" s="16"/>
    </row>
    <row r="77" spans="2:10">
      <c r="B77" s="15"/>
      <c r="C77" s="16"/>
      <c r="G77" s="16"/>
      <c r="H77" s="16"/>
      <c r="I77" s="16"/>
      <c r="J77" s="16"/>
    </row>
    <row r="78" spans="2:10">
      <c r="B78" s="15"/>
      <c r="C78" s="16"/>
      <c r="G78" s="16"/>
      <c r="H78" s="16"/>
      <c r="I78" s="16"/>
      <c r="J78" s="16"/>
    </row>
    <row r="79" spans="2:10">
      <c r="B79" s="15"/>
      <c r="C79" s="16"/>
      <c r="G79" s="16"/>
      <c r="H79" s="16"/>
      <c r="I79" s="16"/>
      <c r="J79" s="16"/>
    </row>
    <row r="80" spans="2:10">
      <c r="B80" s="15"/>
      <c r="C80" s="16"/>
      <c r="G80" s="16"/>
      <c r="H80" s="16"/>
      <c r="I80" s="16"/>
      <c r="J80" s="16"/>
    </row>
    <row r="81" spans="2:10">
      <c r="B81" s="15"/>
      <c r="C81" s="16"/>
      <c r="G81" s="16"/>
      <c r="H81" s="16"/>
      <c r="I81" s="16"/>
      <c r="J81" s="16"/>
    </row>
    <row r="82" spans="2:10">
      <c r="B82" s="15"/>
      <c r="C82" s="16"/>
      <c r="G82" s="16"/>
      <c r="H82" s="16"/>
      <c r="I82" s="16"/>
      <c r="J82" s="16"/>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F36 F37:F4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14EE-7DB4-4436-8753-C6D0E8E92C73}">
  <sheetPr>
    <pageSetUpPr autoPageBreaks="0"/>
  </sheetPr>
  <dimension ref="B1:G44"/>
  <sheetViews>
    <sheetView showGridLines="0" zoomScaleNormal="100" workbookViewId="0">
      <selection activeCell="B31" sqref="B31:E31"/>
    </sheetView>
  </sheetViews>
  <sheetFormatPr defaultRowHeight="14.5"/>
  <cols>
    <col min="1" max="1" width="2.453125" customWidth="1"/>
    <col min="2" max="2" width="26" customWidth="1"/>
    <col min="3" max="3" width="24" customWidth="1"/>
    <col min="4" max="4" width="20.81640625" customWidth="1"/>
    <col min="5" max="5" width="18.1796875" customWidth="1"/>
  </cols>
  <sheetData>
    <row r="1" spans="2:7" s="6" customFormat="1"/>
    <row r="2" spans="2:7" s="6" customFormat="1"/>
    <row r="3" spans="2:7" s="6" customFormat="1"/>
    <row r="5" spans="2:7" s="6" customFormat="1" ht="17.5">
      <c r="B5" s="126" t="s">
        <v>325</v>
      </c>
    </row>
    <row r="6" spans="2:7" s="6" customFormat="1"/>
    <row r="7" spans="2:7" ht="21" customHeight="1">
      <c r="B7" s="8" t="s">
        <v>308</v>
      </c>
    </row>
    <row r="11" spans="2:7">
      <c r="G11" s="49"/>
    </row>
    <row r="13" spans="2:7">
      <c r="G13" s="49"/>
    </row>
    <row r="14" spans="2:7">
      <c r="G14" s="49"/>
    </row>
    <row r="15" spans="2:7">
      <c r="G15" s="49"/>
    </row>
    <row r="26" spans="2:6">
      <c r="F26" s="51"/>
    </row>
    <row r="30" spans="2:6" ht="15" thickBot="1"/>
    <row r="31" spans="2:6" ht="27.5" thickTop="1">
      <c r="B31" s="159" t="s">
        <v>75</v>
      </c>
      <c r="C31" s="159" t="s">
        <v>305</v>
      </c>
      <c r="D31" s="159" t="s">
        <v>306</v>
      </c>
      <c r="E31" s="159" t="s">
        <v>307</v>
      </c>
    </row>
    <row r="32" spans="2:6">
      <c r="B32" s="31" t="s">
        <v>17</v>
      </c>
      <c r="C32" s="74">
        <v>322</v>
      </c>
      <c r="D32" s="68">
        <v>17098</v>
      </c>
      <c r="E32" s="77">
        <f>D32/D41</f>
        <v>0.81730401529636709</v>
      </c>
    </row>
    <row r="33" spans="2:5" ht="27">
      <c r="B33" s="31" t="s">
        <v>18</v>
      </c>
      <c r="C33" s="74">
        <v>435</v>
      </c>
      <c r="D33" s="68">
        <v>1724</v>
      </c>
      <c r="E33" s="77">
        <f>D33/D41</f>
        <v>8.2409177820267687E-2</v>
      </c>
    </row>
    <row r="34" spans="2:5">
      <c r="B34" s="31" t="s">
        <v>19</v>
      </c>
      <c r="C34" s="74">
        <v>12</v>
      </c>
      <c r="D34" s="68">
        <v>759</v>
      </c>
      <c r="E34" s="77">
        <f>D34/D41</f>
        <v>3.6281070745697898E-2</v>
      </c>
    </row>
    <row r="35" spans="2:5" ht="27">
      <c r="B35" s="31" t="s">
        <v>20</v>
      </c>
      <c r="C35" s="74">
        <v>130</v>
      </c>
      <c r="D35" s="68">
        <v>704</v>
      </c>
      <c r="E35" s="77">
        <f>D35/D41</f>
        <v>3.3652007648183553E-2</v>
      </c>
    </row>
    <row r="36" spans="2:5">
      <c r="B36" s="64" t="s">
        <v>21</v>
      </c>
      <c r="C36" s="74">
        <v>14</v>
      </c>
      <c r="D36" s="68">
        <v>330</v>
      </c>
      <c r="E36" s="77">
        <f>D36/D41</f>
        <v>1.5774378585086041E-2</v>
      </c>
    </row>
    <row r="37" spans="2:5" ht="27">
      <c r="B37" s="31" t="s">
        <v>22</v>
      </c>
      <c r="C37" s="74">
        <v>21</v>
      </c>
      <c r="D37" s="68">
        <v>117</v>
      </c>
      <c r="E37" s="77">
        <f>D37/D41</f>
        <v>5.592734225621415E-3</v>
      </c>
    </row>
    <row r="38" spans="2:5">
      <c r="B38" s="64" t="s">
        <v>280</v>
      </c>
      <c r="C38" s="74">
        <v>5</v>
      </c>
      <c r="D38" s="68">
        <v>97</v>
      </c>
      <c r="E38" s="77">
        <f>D38/D41</f>
        <v>4.6367112810707456E-3</v>
      </c>
    </row>
    <row r="39" spans="2:5">
      <c r="B39" s="31" t="s">
        <v>23</v>
      </c>
      <c r="C39" s="74">
        <v>2</v>
      </c>
      <c r="D39" s="68">
        <v>87</v>
      </c>
      <c r="E39" s="77">
        <f>D39/D41</f>
        <v>4.1586998087954109E-3</v>
      </c>
    </row>
    <row r="40" spans="2:5">
      <c r="B40" s="31" t="s">
        <v>24</v>
      </c>
      <c r="C40" s="74">
        <v>0</v>
      </c>
      <c r="D40" s="68">
        <v>4</v>
      </c>
      <c r="E40" s="77">
        <f>D40/D41</f>
        <v>1.9120458891013384E-4</v>
      </c>
    </row>
    <row r="41" spans="2:5">
      <c r="B41" s="38" t="s">
        <v>0</v>
      </c>
      <c r="C41" s="75">
        <f>SUM(C32:C40)</f>
        <v>941</v>
      </c>
      <c r="D41" s="76">
        <f>SUM(D32:D40)</f>
        <v>20920</v>
      </c>
      <c r="E41" s="125">
        <f>D41/D41</f>
        <v>1</v>
      </c>
    </row>
    <row r="43" spans="2:5">
      <c r="B43" s="52"/>
      <c r="C43" s="52"/>
    </row>
    <row r="44" spans="2:5">
      <c r="C44" s="52"/>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5DE1-01CD-428E-B9CE-560470FCB4F3}">
  <sheetPr>
    <pageSetUpPr autoPageBreaks="0"/>
  </sheetPr>
  <dimension ref="B5:S53"/>
  <sheetViews>
    <sheetView showGridLines="0" zoomScaleNormal="100" workbookViewId="0">
      <selection activeCell="K43" sqref="K43"/>
    </sheetView>
  </sheetViews>
  <sheetFormatPr defaultColWidth="8.7265625" defaultRowHeight="13.5"/>
  <cols>
    <col min="1" max="1" width="2.453125" style="11" customWidth="1"/>
    <col min="2" max="2" width="14.08984375" style="11" customWidth="1"/>
    <col min="3" max="3" width="18.6328125" style="113" customWidth="1"/>
    <col min="4" max="4" width="17.6328125" style="11" customWidth="1"/>
    <col min="5" max="5" width="18.6328125" style="11" customWidth="1"/>
    <col min="6" max="6" width="17.6328125" style="11" customWidth="1"/>
    <col min="7" max="7" width="18.6328125" style="11" customWidth="1"/>
    <col min="8" max="8" width="17.6328125" style="11" customWidth="1"/>
    <col min="9" max="9" width="18.6328125" style="11" customWidth="1"/>
    <col min="10" max="10" width="17.6328125" style="11" customWidth="1"/>
    <col min="11" max="11" width="18.6328125" style="11" customWidth="1"/>
    <col min="12" max="12" width="17.6328125" style="11" customWidth="1"/>
    <col min="13" max="13" width="18.6328125" style="11" customWidth="1"/>
    <col min="14" max="14" width="17.6328125" style="11" customWidth="1"/>
    <col min="15" max="15" width="18.6328125" style="11" customWidth="1"/>
    <col min="16" max="16" width="17.6328125" style="11" customWidth="1"/>
    <col min="17" max="17" width="18.6328125" style="11" customWidth="1"/>
    <col min="18" max="18" width="17.6328125" style="11" customWidth="1"/>
    <col min="19" max="19" width="18.6328125" style="11" customWidth="1"/>
    <col min="20" max="16384" width="8.7265625" style="11"/>
  </cols>
  <sheetData>
    <row r="5" spans="2:9" ht="17.5">
      <c r="B5" s="126" t="s">
        <v>325</v>
      </c>
    </row>
    <row r="7" spans="2:9" s="12" customFormat="1" ht="15">
      <c r="B7" s="8" t="s">
        <v>76</v>
      </c>
      <c r="C7" s="112"/>
      <c r="I7" s="9"/>
    </row>
    <row r="8" spans="2:9" s="12" customFormat="1" ht="15">
      <c r="B8" s="50"/>
      <c r="C8" s="112"/>
      <c r="I8" s="9"/>
    </row>
    <row r="10" spans="2:9" ht="20.5" customHeight="1"/>
    <row r="24" spans="3:3">
      <c r="C24" s="114"/>
    </row>
    <row r="25" spans="3:3">
      <c r="C25" s="114"/>
    </row>
    <row r="35" spans="2:19" ht="14">
      <c r="C35" s="115"/>
    </row>
    <row r="36" spans="2:19" ht="14">
      <c r="B36" s="26"/>
      <c r="C36" s="184" t="s">
        <v>17</v>
      </c>
      <c r="D36" s="184"/>
      <c r="E36" s="185" t="s">
        <v>19</v>
      </c>
      <c r="F36" s="185"/>
      <c r="G36" s="186" t="s">
        <v>23</v>
      </c>
      <c r="H36" s="186"/>
      <c r="I36" s="187" t="s">
        <v>35</v>
      </c>
      <c r="J36" s="187"/>
      <c r="K36" s="188" t="s">
        <v>24</v>
      </c>
      <c r="L36" s="188"/>
      <c r="M36" s="181" t="s">
        <v>34</v>
      </c>
      <c r="N36" s="181"/>
      <c r="O36" s="182" t="s">
        <v>36</v>
      </c>
      <c r="P36" s="182"/>
      <c r="Q36" s="183" t="s">
        <v>21</v>
      </c>
      <c r="R36" s="183"/>
      <c r="S36" s="26"/>
    </row>
    <row r="37" spans="2:19" ht="33" customHeight="1">
      <c r="B37" s="163" t="s">
        <v>25</v>
      </c>
      <c r="C37" s="164" t="s">
        <v>303</v>
      </c>
      <c r="D37" s="164" t="s">
        <v>304</v>
      </c>
      <c r="E37" s="164" t="s">
        <v>303</v>
      </c>
      <c r="F37" s="164" t="s">
        <v>304</v>
      </c>
      <c r="G37" s="164" t="s">
        <v>303</v>
      </c>
      <c r="H37" s="164" t="s">
        <v>304</v>
      </c>
      <c r="I37" s="164" t="s">
        <v>303</v>
      </c>
      <c r="J37" s="164" t="s">
        <v>304</v>
      </c>
      <c r="K37" s="164" t="s">
        <v>303</v>
      </c>
      <c r="L37" s="164" t="s">
        <v>304</v>
      </c>
      <c r="M37" s="164" t="s">
        <v>303</v>
      </c>
      <c r="N37" s="164" t="s">
        <v>304</v>
      </c>
      <c r="O37" s="164" t="s">
        <v>303</v>
      </c>
      <c r="P37" s="164" t="s">
        <v>304</v>
      </c>
      <c r="Q37" s="164" t="s">
        <v>303</v>
      </c>
      <c r="R37" s="164" t="s">
        <v>304</v>
      </c>
      <c r="S37" s="165" t="s">
        <v>77</v>
      </c>
    </row>
    <row r="38" spans="2:19">
      <c r="B38" s="127" t="s">
        <v>26</v>
      </c>
      <c r="C38" s="128">
        <v>2262</v>
      </c>
      <c r="D38" s="131">
        <v>0.95362563237774034</v>
      </c>
      <c r="E38" s="128">
        <v>0</v>
      </c>
      <c r="F38" s="132">
        <v>0</v>
      </c>
      <c r="G38" s="128">
        <v>0</v>
      </c>
      <c r="H38" s="132">
        <v>0</v>
      </c>
      <c r="I38" s="128">
        <v>86</v>
      </c>
      <c r="J38" s="132">
        <f t="shared" ref="J38:J48" si="0">I38/S38</f>
        <v>3.6256323777403038E-2</v>
      </c>
      <c r="K38" s="128">
        <v>0</v>
      </c>
      <c r="L38" s="132">
        <f t="shared" ref="L38:L48" si="1">K38/S38</f>
        <v>0</v>
      </c>
      <c r="M38" s="128">
        <v>24</v>
      </c>
      <c r="N38" s="132">
        <f t="shared" ref="N38:N48" si="2">M38/S38</f>
        <v>1.0118043844856661E-2</v>
      </c>
      <c r="O38" s="128">
        <v>0</v>
      </c>
      <c r="P38" s="132">
        <f t="shared" ref="P38:P48" si="3">O38/S38</f>
        <v>0</v>
      </c>
      <c r="Q38" s="128">
        <v>0</v>
      </c>
      <c r="R38" s="132">
        <f t="shared" ref="R38:R48" si="4">Q38/S38</f>
        <v>0</v>
      </c>
      <c r="S38" s="116">
        <v>2372</v>
      </c>
    </row>
    <row r="39" spans="2:19">
      <c r="B39" s="127" t="s">
        <v>27</v>
      </c>
      <c r="C39" s="128">
        <v>229558</v>
      </c>
      <c r="D39" s="131">
        <v>0.99028941930641179</v>
      </c>
      <c r="E39" s="128">
        <v>198</v>
      </c>
      <c r="F39" s="132">
        <v>8.5415147815658577E-4</v>
      </c>
      <c r="G39" s="128">
        <v>0</v>
      </c>
      <c r="H39" s="132">
        <v>0</v>
      </c>
      <c r="I39" s="128">
        <v>1018</v>
      </c>
      <c r="J39" s="132">
        <f t="shared" si="0"/>
        <v>4.3915464887040621E-3</v>
      </c>
      <c r="K39" s="128">
        <v>0</v>
      </c>
      <c r="L39" s="132">
        <f t="shared" si="1"/>
        <v>0</v>
      </c>
      <c r="M39" s="128">
        <v>469</v>
      </c>
      <c r="N39" s="132">
        <f t="shared" si="2"/>
        <v>2.0232173901789836E-3</v>
      </c>
      <c r="O39" s="128">
        <v>0</v>
      </c>
      <c r="P39" s="132">
        <f t="shared" si="3"/>
        <v>0</v>
      </c>
      <c r="Q39" s="128">
        <v>566</v>
      </c>
      <c r="R39" s="132">
        <f t="shared" si="4"/>
        <v>2.441665336548624E-3</v>
      </c>
      <c r="S39" s="116">
        <v>231809</v>
      </c>
    </row>
    <row r="40" spans="2:19">
      <c r="B40" s="127" t="s">
        <v>28</v>
      </c>
      <c r="C40" s="128">
        <v>430750</v>
      </c>
      <c r="D40" s="131">
        <v>0.98630507108494703</v>
      </c>
      <c r="E40" s="128">
        <v>178</v>
      </c>
      <c r="F40" s="132">
        <v>4.0757354069209651E-4</v>
      </c>
      <c r="G40" s="128">
        <v>0</v>
      </c>
      <c r="H40" s="132">
        <v>0</v>
      </c>
      <c r="I40" s="128">
        <v>3705</v>
      </c>
      <c r="J40" s="133">
        <f t="shared" si="0"/>
        <v>8.4834829677765036E-3</v>
      </c>
      <c r="K40" s="128">
        <v>0</v>
      </c>
      <c r="L40" s="132">
        <f t="shared" si="1"/>
        <v>0</v>
      </c>
      <c r="M40" s="128">
        <v>567</v>
      </c>
      <c r="N40" s="132">
        <f t="shared" si="2"/>
        <v>1.298282008833813E-3</v>
      </c>
      <c r="O40" s="128">
        <v>0</v>
      </c>
      <c r="P40" s="132">
        <f t="shared" si="3"/>
        <v>0</v>
      </c>
      <c r="Q40" s="128">
        <v>1531</v>
      </c>
      <c r="R40" s="132">
        <f t="shared" si="4"/>
        <v>3.5055903977505606E-3</v>
      </c>
      <c r="S40" s="116">
        <v>436731</v>
      </c>
    </row>
    <row r="41" spans="2:19">
      <c r="B41" s="127" t="s">
        <v>29</v>
      </c>
      <c r="C41" s="128">
        <v>773687</v>
      </c>
      <c r="D41" s="131">
        <v>0.98417558486097034</v>
      </c>
      <c r="E41" s="128">
        <v>3509</v>
      </c>
      <c r="F41" s="133">
        <v>4.4636553635735701E-3</v>
      </c>
      <c r="G41" s="128">
        <v>0</v>
      </c>
      <c r="H41" s="132">
        <v>0</v>
      </c>
      <c r="I41" s="128">
        <v>7585</v>
      </c>
      <c r="J41" s="133">
        <f t="shared" si="0"/>
        <v>9.6485682338858739E-3</v>
      </c>
      <c r="K41" s="128">
        <v>0</v>
      </c>
      <c r="L41" s="132">
        <f t="shared" si="1"/>
        <v>0</v>
      </c>
      <c r="M41" s="128">
        <v>651</v>
      </c>
      <c r="N41" s="132">
        <f t="shared" si="2"/>
        <v>8.2811047070002687E-4</v>
      </c>
      <c r="O41" s="128">
        <v>209</v>
      </c>
      <c r="P41" s="132">
        <f t="shared" si="3"/>
        <v>2.6586035080845713E-4</v>
      </c>
      <c r="Q41" s="128">
        <v>486</v>
      </c>
      <c r="R41" s="132">
        <f t="shared" si="4"/>
        <v>6.1822072006177122E-4</v>
      </c>
      <c r="S41" s="116">
        <v>786127</v>
      </c>
    </row>
    <row r="42" spans="2:19">
      <c r="B42" s="127" t="s">
        <v>30</v>
      </c>
      <c r="C42" s="128">
        <v>821565</v>
      </c>
      <c r="D42" s="131">
        <v>0.91873089856291212</v>
      </c>
      <c r="E42" s="128">
        <v>19319</v>
      </c>
      <c r="F42" s="133">
        <v>2.1603844162466634E-2</v>
      </c>
      <c r="G42" s="128">
        <v>0</v>
      </c>
      <c r="H42" s="133">
        <v>0</v>
      </c>
      <c r="I42" s="128">
        <v>43275</v>
      </c>
      <c r="J42" s="133">
        <f t="shared" si="0"/>
        <v>4.839310296240714E-2</v>
      </c>
      <c r="K42" s="128">
        <v>0</v>
      </c>
      <c r="L42" s="132">
        <f t="shared" si="1"/>
        <v>0</v>
      </c>
      <c r="M42" s="128">
        <v>7300</v>
      </c>
      <c r="N42" s="133">
        <f t="shared" si="2"/>
        <v>8.1633657221391598E-3</v>
      </c>
      <c r="O42" s="128">
        <v>2333</v>
      </c>
      <c r="P42" s="132">
        <f t="shared" si="3"/>
        <v>2.6089222232535151E-3</v>
      </c>
      <c r="Q42" s="128">
        <v>447</v>
      </c>
      <c r="R42" s="132">
        <f t="shared" si="4"/>
        <v>4.9986636682139787E-4</v>
      </c>
      <c r="S42" s="116">
        <v>894239</v>
      </c>
    </row>
    <row r="43" spans="2:19">
      <c r="B43" s="127" t="s">
        <v>31</v>
      </c>
      <c r="C43" s="128">
        <v>620586</v>
      </c>
      <c r="D43" s="131">
        <v>0.80191295313755839</v>
      </c>
      <c r="E43" s="128">
        <v>99177</v>
      </c>
      <c r="F43" s="133">
        <v>0.12815519678710707</v>
      </c>
      <c r="G43" s="128">
        <v>28649</v>
      </c>
      <c r="H43" s="133">
        <v>3.701985574028082E-2</v>
      </c>
      <c r="I43" s="128">
        <v>16561</v>
      </c>
      <c r="J43" s="133">
        <f t="shared" si="0"/>
        <v>2.1399903344437525E-2</v>
      </c>
      <c r="K43" s="128">
        <v>0</v>
      </c>
      <c r="L43" s="132">
        <f t="shared" si="1"/>
        <v>0</v>
      </c>
      <c r="M43" s="128">
        <v>2545</v>
      </c>
      <c r="N43" s="132">
        <f t="shared" si="2"/>
        <v>3.2886150601771327E-3</v>
      </c>
      <c r="O43" s="128">
        <v>5071</v>
      </c>
      <c r="P43" s="132">
        <f t="shared" si="3"/>
        <v>6.5526785737360475E-3</v>
      </c>
      <c r="Q43" s="128">
        <v>1293</v>
      </c>
      <c r="R43" s="132">
        <f t="shared" si="4"/>
        <v>1.6707973567029598E-3</v>
      </c>
      <c r="S43" s="116">
        <v>773882</v>
      </c>
    </row>
    <row r="44" spans="2:19">
      <c r="B44" s="127" t="s">
        <v>32</v>
      </c>
      <c r="C44" s="128">
        <v>615700</v>
      </c>
      <c r="D44" s="131">
        <v>0.78623018143184042</v>
      </c>
      <c r="E44" s="128">
        <v>71241</v>
      </c>
      <c r="F44" s="133">
        <v>9.09725911245505E-2</v>
      </c>
      <c r="G44" s="128">
        <v>84563</v>
      </c>
      <c r="H44" s="133">
        <v>0.10798438010787839</v>
      </c>
      <c r="I44" s="128">
        <v>7392</v>
      </c>
      <c r="J44" s="133">
        <f t="shared" si="0"/>
        <v>9.4393592677345546E-3</v>
      </c>
      <c r="K44" s="128">
        <v>0</v>
      </c>
      <c r="L44" s="132">
        <f t="shared" si="1"/>
        <v>0</v>
      </c>
      <c r="M44" s="128">
        <v>1042</v>
      </c>
      <c r="N44" s="132">
        <f t="shared" si="2"/>
        <v>1.3306023210199411E-3</v>
      </c>
      <c r="O44" s="128">
        <v>2819</v>
      </c>
      <c r="P44" s="132">
        <f t="shared" si="3"/>
        <v>3.5997772965021247E-3</v>
      </c>
      <c r="Q44" s="128">
        <v>347</v>
      </c>
      <c r="R44" s="132">
        <f t="shared" si="4"/>
        <v>4.4310845047401112E-4</v>
      </c>
      <c r="S44" s="116">
        <v>783104</v>
      </c>
    </row>
    <row r="45" spans="2:19">
      <c r="B45" s="127" t="s">
        <v>33</v>
      </c>
      <c r="C45" s="128">
        <v>329430</v>
      </c>
      <c r="D45" s="131">
        <v>0.61848992557769278</v>
      </c>
      <c r="E45" s="128">
        <v>83873</v>
      </c>
      <c r="F45" s="133">
        <v>0.1574677641015628</v>
      </c>
      <c r="G45" s="128">
        <v>73418</v>
      </c>
      <c r="H45" s="133">
        <v>0.13783897445910528</v>
      </c>
      <c r="I45" s="128">
        <v>14006</v>
      </c>
      <c r="J45" s="133">
        <f t="shared" si="0"/>
        <v>2.6295631538236244E-2</v>
      </c>
      <c r="K45" s="128">
        <v>24100</v>
      </c>
      <c r="L45" s="132">
        <f t="shared" si="1"/>
        <v>4.5246660007960411E-2</v>
      </c>
      <c r="M45" s="128">
        <v>4057</v>
      </c>
      <c r="N45" s="133">
        <f t="shared" si="2"/>
        <v>7.6168340104686878E-3</v>
      </c>
      <c r="O45" s="128">
        <v>2900</v>
      </c>
      <c r="P45" s="132">
        <f t="shared" si="3"/>
        <v>5.4446188391321657E-3</v>
      </c>
      <c r="Q45" s="128">
        <v>852</v>
      </c>
      <c r="R45" s="132">
        <f t="shared" si="4"/>
        <v>1.5995914658415878E-3</v>
      </c>
      <c r="S45" s="116">
        <v>532636</v>
      </c>
    </row>
    <row r="46" spans="2:19">
      <c r="B46" s="127" t="s">
        <v>2</v>
      </c>
      <c r="C46" s="128">
        <v>318756</v>
      </c>
      <c r="D46" s="131">
        <v>0.48328875789167258</v>
      </c>
      <c r="E46" s="128">
        <v>30632</v>
      </c>
      <c r="F46" s="133">
        <v>4.6443364930347085E-2</v>
      </c>
      <c r="G46" s="128">
        <v>124694</v>
      </c>
      <c r="H46" s="133">
        <v>0.18905748715802753</v>
      </c>
      <c r="I46" s="128">
        <v>62003</v>
      </c>
      <c r="J46" s="133">
        <f t="shared" si="0"/>
        <v>9.4007180588153244E-2</v>
      </c>
      <c r="K46" s="128">
        <v>113000</v>
      </c>
      <c r="L46" s="132">
        <f t="shared" si="1"/>
        <v>0.17132737781174001</v>
      </c>
      <c r="M46" s="128">
        <v>5410</v>
      </c>
      <c r="N46" s="133">
        <f t="shared" si="2"/>
        <v>8.2024877341726858E-3</v>
      </c>
      <c r="O46" s="128">
        <v>4983</v>
      </c>
      <c r="P46" s="133">
        <f t="shared" si="3"/>
        <v>7.5550825100522169E-3</v>
      </c>
      <c r="Q46" s="128">
        <v>78</v>
      </c>
      <c r="R46" s="132">
        <f t="shared" si="4"/>
        <v>1.1826137583465241E-4</v>
      </c>
      <c r="S46" s="116">
        <v>659556</v>
      </c>
    </row>
    <row r="47" spans="2:19">
      <c r="B47" s="127" t="s">
        <v>3</v>
      </c>
      <c r="C47" s="128">
        <v>108989</v>
      </c>
      <c r="D47" s="131">
        <v>0.52243334707455735</v>
      </c>
      <c r="E47" s="128">
        <v>9448</v>
      </c>
      <c r="F47" s="132">
        <v>4.5288517769320004E-2</v>
      </c>
      <c r="G47" s="128">
        <v>1510</v>
      </c>
      <c r="H47" s="133">
        <v>7.2381098467054613E-3</v>
      </c>
      <c r="I47" s="128">
        <v>64829</v>
      </c>
      <c r="J47" s="133">
        <f t="shared" si="0"/>
        <v>0.31075458493514463</v>
      </c>
      <c r="K47" s="128">
        <v>0</v>
      </c>
      <c r="L47" s="132">
        <f t="shared" si="1"/>
        <v>0</v>
      </c>
      <c r="M47" s="128">
        <v>12068</v>
      </c>
      <c r="N47" s="133">
        <f t="shared" si="2"/>
        <v>5.7847357370888419E-2</v>
      </c>
      <c r="O47" s="128">
        <v>11264</v>
      </c>
      <c r="P47" s="133">
        <f t="shared" si="3"/>
        <v>5.3993423386284982E-2</v>
      </c>
      <c r="Q47" s="128">
        <v>510</v>
      </c>
      <c r="R47" s="132">
        <f t="shared" si="4"/>
        <v>2.4446596170991956E-3</v>
      </c>
      <c r="S47" s="116">
        <v>208618</v>
      </c>
    </row>
    <row r="48" spans="2:19">
      <c r="B48" s="129" t="s">
        <v>42</v>
      </c>
      <c r="C48" s="130">
        <f>SUBTOTAL(109,C38:C47)</f>
        <v>4251283</v>
      </c>
      <c r="D48" s="134">
        <f>(C48/S48)</f>
        <v>0.80075790994813789</v>
      </c>
      <c r="E48" s="130">
        <f>SUBTOTAL(109,E38:E47)</f>
        <v>317575</v>
      </c>
      <c r="F48" s="135">
        <f>E48/S48</f>
        <v>5.9817399418429652E-2</v>
      </c>
      <c r="G48" s="130">
        <f>SUBTOTAL(109,G38:G47)</f>
        <v>312834</v>
      </c>
      <c r="H48" s="135">
        <f t="shared" ref="H48" si="5">G48/S48</f>
        <v>5.89243999989452E-2</v>
      </c>
      <c r="I48" s="130">
        <f>SUBTOTAL(109,I38:I47)</f>
        <v>220460</v>
      </c>
      <c r="J48" s="135">
        <f t="shared" si="0"/>
        <v>4.1525132254702043E-2</v>
      </c>
      <c r="K48" s="136">
        <f>SUBTOTAL(109,K38:K47)</f>
        <v>137100</v>
      </c>
      <c r="L48" s="135">
        <f t="shared" si="1"/>
        <v>2.5823712383741496E-2</v>
      </c>
      <c r="M48" s="130">
        <f>SUBTOTAL(109,M38:M47)</f>
        <v>34133</v>
      </c>
      <c r="N48" s="137">
        <f t="shared" si="2"/>
        <v>6.4291814354066265E-3</v>
      </c>
      <c r="O48" s="130">
        <f>SUBTOTAL(109,O38:O47)</f>
        <v>29579</v>
      </c>
      <c r="P48" s="137">
        <f t="shared" si="3"/>
        <v>5.5714047308438345E-3</v>
      </c>
      <c r="Q48" s="130">
        <f>SUBTOTAL(109,Q38:Q47)</f>
        <v>6110</v>
      </c>
      <c r="R48" s="137">
        <f t="shared" si="4"/>
        <v>1.1508598297932935E-3</v>
      </c>
      <c r="S48" s="138">
        <f>SUBTOTAL(109,S38:S47)</f>
        <v>5309074</v>
      </c>
    </row>
    <row r="50" spans="4:4" ht="14">
      <c r="D50" s="49"/>
    </row>
    <row r="52" spans="4:4" ht="14">
      <c r="D52" s="49"/>
    </row>
    <row r="53" spans="4:4" ht="14">
      <c r="D53" s="49"/>
    </row>
  </sheetData>
  <mergeCells count="8">
    <mergeCell ref="M36:N36"/>
    <mergeCell ref="O36:P36"/>
    <mergeCell ref="Q36:R36"/>
    <mergeCell ref="C36:D36"/>
    <mergeCell ref="E36:F36"/>
    <mergeCell ref="G36:H36"/>
    <mergeCell ref="I36:J36"/>
    <mergeCell ref="K36:L36"/>
  </mergeCells>
  <conditionalFormatting sqref="H40">
    <cfRule type="cellIs" dxfId="1" priority="2" operator="equal">
      <formula>0</formula>
    </cfRule>
  </conditionalFormatting>
  <conditionalFormatting sqref="B37:S48">
    <cfRule type="cellIs" dxfId="0" priority="1" operator="equal">
      <formula>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D48 F48 H48 J48 L48 N48 P48 R4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637EF-C4D5-47C1-A97E-06B888037E37}">
  <sheetPr>
    <pageSetUpPr autoPageBreaks="0"/>
  </sheetPr>
  <dimension ref="B5:F39"/>
  <sheetViews>
    <sheetView showGridLines="0" workbookViewId="0">
      <selection activeCell="C30" sqref="C30:E30"/>
    </sheetView>
  </sheetViews>
  <sheetFormatPr defaultColWidth="8.7265625" defaultRowHeight="14.5"/>
  <cols>
    <col min="1" max="1" width="2.453125" style="6" customWidth="1"/>
    <col min="2" max="2" width="16.54296875" style="6" customWidth="1"/>
    <col min="3" max="3" width="32.90625" style="6" customWidth="1"/>
    <col min="4" max="4" width="14.453125" style="6" customWidth="1"/>
    <col min="5" max="5" width="11.7265625" style="6" customWidth="1"/>
    <col min="6" max="16384" width="8.7265625" style="6"/>
  </cols>
  <sheetData>
    <row r="5" spans="2:2" ht="17.5">
      <c r="B5" s="126" t="s">
        <v>325</v>
      </c>
    </row>
    <row r="7" spans="2:2" ht="15">
      <c r="B7" s="8" t="s">
        <v>288</v>
      </c>
    </row>
    <row r="18" spans="3:6">
      <c r="C18" s="14"/>
      <c r="D18" s="33"/>
    </row>
    <row r="29" spans="3:6" ht="15" thickBot="1"/>
    <row r="30" spans="3:6" ht="27.5" thickTop="1">
      <c r="C30" s="159" t="s">
        <v>88</v>
      </c>
      <c r="D30" s="159" t="s">
        <v>289</v>
      </c>
      <c r="E30" s="162" t="s">
        <v>89</v>
      </c>
      <c r="F30" s="49"/>
    </row>
    <row r="31" spans="3:6">
      <c r="C31" s="31" t="s">
        <v>90</v>
      </c>
      <c r="D31" s="32">
        <f t="shared" ref="D31:D37" si="0">E31/SUM($E$31:$E$37)</f>
        <v>0.61160478409145491</v>
      </c>
      <c r="E31" s="31">
        <v>12733</v>
      </c>
      <c r="F31" s="49"/>
    </row>
    <row r="32" spans="3:6">
      <c r="C32" s="31" t="s">
        <v>91</v>
      </c>
      <c r="D32" s="32">
        <f t="shared" si="0"/>
        <v>0.1866564196166963</v>
      </c>
      <c r="E32" s="31">
        <v>3886</v>
      </c>
    </row>
    <row r="33" spans="2:5">
      <c r="C33" s="31" t="s">
        <v>92</v>
      </c>
      <c r="D33" s="32">
        <f t="shared" si="0"/>
        <v>9.678658917335127E-2</v>
      </c>
      <c r="E33" s="31">
        <v>2015</v>
      </c>
    </row>
    <row r="34" spans="2:5" ht="27">
      <c r="C34" s="31" t="s">
        <v>93</v>
      </c>
      <c r="D34" s="32">
        <f t="shared" si="0"/>
        <v>6.2731159037417744E-2</v>
      </c>
      <c r="E34" s="31">
        <v>1306</v>
      </c>
    </row>
    <row r="35" spans="2:5">
      <c r="C35" s="31" t="s">
        <v>94</v>
      </c>
      <c r="D35" s="32">
        <f t="shared" si="0"/>
        <v>2.5505547816898025E-2</v>
      </c>
      <c r="E35" s="31">
        <v>531</v>
      </c>
    </row>
    <row r="36" spans="2:5">
      <c r="C36" s="31" t="s">
        <v>95</v>
      </c>
      <c r="D36" s="32">
        <f t="shared" si="0"/>
        <v>1.4986310581680196E-2</v>
      </c>
      <c r="E36" s="31">
        <v>312</v>
      </c>
    </row>
    <row r="37" spans="2:5">
      <c r="C37" s="31" t="s">
        <v>96</v>
      </c>
      <c r="D37" s="32">
        <f t="shared" si="0"/>
        <v>1.729189682501561E-3</v>
      </c>
      <c r="E37" s="31">
        <v>36</v>
      </c>
    </row>
    <row r="38" spans="2:5">
      <c r="D38" s="17"/>
      <c r="E38" s="33"/>
    </row>
    <row r="39" spans="2:5">
      <c r="B39" s="19" t="s">
        <v>332</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34C4-4D1C-4DA8-96A0-DC7BE00DBF9C}">
  <sheetPr>
    <pageSetUpPr autoPageBreaks="0"/>
  </sheetPr>
  <dimension ref="B5:F121"/>
  <sheetViews>
    <sheetView showGridLines="0" topLeftCell="A16" zoomScaleNormal="100" workbookViewId="0">
      <selection activeCell="C39" sqref="C39"/>
    </sheetView>
  </sheetViews>
  <sheetFormatPr defaultColWidth="8.7265625" defaultRowHeight="14.5"/>
  <cols>
    <col min="1" max="1" width="5.453125" style="6" bestFit="1" customWidth="1"/>
    <col min="2" max="2" width="8" style="6" customWidth="1"/>
    <col min="3" max="3" width="60.453125" style="6" customWidth="1"/>
    <col min="4" max="4" width="14.54296875" style="6" bestFit="1" customWidth="1"/>
    <col min="5" max="5" width="15.1796875" style="6" bestFit="1" customWidth="1"/>
    <col min="6" max="6" width="18.453125" style="6" bestFit="1" customWidth="1"/>
    <col min="7" max="16384" width="8.7265625" style="6"/>
  </cols>
  <sheetData>
    <row r="5" spans="2:3" ht="17.5">
      <c r="B5" s="126" t="s">
        <v>325</v>
      </c>
    </row>
    <row r="7" spans="2:3" ht="15">
      <c r="B7" s="8" t="s">
        <v>309</v>
      </c>
    </row>
    <row r="8" spans="2:3">
      <c r="C8" s="49"/>
    </row>
    <row r="37" spans="2:6">
      <c r="B37" s="46" t="s">
        <v>310</v>
      </c>
    </row>
    <row r="38" spans="2:6">
      <c r="D38" s="49"/>
    </row>
    <row r="39" spans="2:6" ht="27">
      <c r="B39" s="157" t="s">
        <v>97</v>
      </c>
      <c r="C39" s="157" t="s">
        <v>98</v>
      </c>
      <c r="D39" s="161" t="s">
        <v>99</v>
      </c>
      <c r="E39" s="161" t="s">
        <v>40</v>
      </c>
      <c r="F39" s="161" t="s">
        <v>100</v>
      </c>
    </row>
    <row r="40" spans="2:6">
      <c r="B40" s="78" t="s">
        <v>101</v>
      </c>
      <c r="C40" s="79" t="s">
        <v>102</v>
      </c>
      <c r="D40" s="82">
        <v>6451</v>
      </c>
      <c r="E40" s="82">
        <v>745270</v>
      </c>
      <c r="F40" s="81">
        <f t="shared" ref="F40:F71" si="0">E40/1000</f>
        <v>745.27</v>
      </c>
    </row>
    <row r="41" spans="2:6" ht="27">
      <c r="B41" s="78" t="s">
        <v>103</v>
      </c>
      <c r="C41" s="79" t="s">
        <v>104</v>
      </c>
      <c r="D41" s="82">
        <v>5685</v>
      </c>
      <c r="E41" s="82">
        <v>1730518</v>
      </c>
      <c r="F41" s="81">
        <f t="shared" si="0"/>
        <v>1730.518</v>
      </c>
    </row>
    <row r="42" spans="2:6">
      <c r="B42" s="78" t="s">
        <v>105</v>
      </c>
      <c r="C42" s="79" t="s">
        <v>106</v>
      </c>
      <c r="D42" s="82">
        <v>938</v>
      </c>
      <c r="E42" s="82">
        <v>334931</v>
      </c>
      <c r="F42" s="81">
        <f t="shared" si="0"/>
        <v>334.93099999999998</v>
      </c>
    </row>
    <row r="43" spans="2:6">
      <c r="B43" s="78" t="s">
        <v>107</v>
      </c>
      <c r="C43" s="79" t="s">
        <v>108</v>
      </c>
      <c r="D43" s="82">
        <v>898</v>
      </c>
      <c r="E43" s="82">
        <v>231524</v>
      </c>
      <c r="F43" s="81">
        <f t="shared" si="0"/>
        <v>231.524</v>
      </c>
    </row>
    <row r="44" spans="2:6" ht="40.5">
      <c r="B44" s="78" t="s">
        <v>109</v>
      </c>
      <c r="C44" s="79" t="s">
        <v>110</v>
      </c>
      <c r="D44" s="82">
        <v>636</v>
      </c>
      <c r="E44" s="82">
        <v>512493</v>
      </c>
      <c r="F44" s="81">
        <f t="shared" si="0"/>
        <v>512.49300000000005</v>
      </c>
    </row>
    <row r="45" spans="2:6" ht="27">
      <c r="B45" s="78" t="s">
        <v>111</v>
      </c>
      <c r="C45" s="79" t="s">
        <v>112</v>
      </c>
      <c r="D45" s="82">
        <v>578</v>
      </c>
      <c r="E45" s="82">
        <v>65612</v>
      </c>
      <c r="F45" s="81">
        <f t="shared" si="0"/>
        <v>65.611999999999995</v>
      </c>
    </row>
    <row r="46" spans="2:6">
      <c r="B46" s="78" t="s">
        <v>113</v>
      </c>
      <c r="C46" s="79" t="s">
        <v>114</v>
      </c>
      <c r="D46" s="82">
        <v>541</v>
      </c>
      <c r="E46" s="82">
        <v>72476</v>
      </c>
      <c r="F46" s="81">
        <f t="shared" si="0"/>
        <v>72.475999999999999</v>
      </c>
    </row>
    <row r="47" spans="2:6">
      <c r="B47" s="78" t="s">
        <v>115</v>
      </c>
      <c r="C47" s="79" t="s">
        <v>116</v>
      </c>
      <c r="D47" s="82">
        <v>427</v>
      </c>
      <c r="E47" s="82">
        <v>126671</v>
      </c>
      <c r="F47" s="81">
        <f t="shared" si="0"/>
        <v>126.67100000000001</v>
      </c>
    </row>
    <row r="48" spans="2:6">
      <c r="B48" s="78" t="s">
        <v>117</v>
      </c>
      <c r="C48" s="79" t="s">
        <v>118</v>
      </c>
      <c r="D48" s="82">
        <v>352</v>
      </c>
      <c r="E48" s="82">
        <v>51968</v>
      </c>
      <c r="F48" s="81">
        <f t="shared" si="0"/>
        <v>51.968000000000004</v>
      </c>
    </row>
    <row r="49" spans="2:6" ht="27">
      <c r="B49" s="78" t="s">
        <v>119</v>
      </c>
      <c r="C49" s="79" t="s">
        <v>120</v>
      </c>
      <c r="D49" s="82">
        <v>277</v>
      </c>
      <c r="E49" s="82">
        <v>204504</v>
      </c>
      <c r="F49" s="81">
        <f t="shared" si="0"/>
        <v>204.50399999999999</v>
      </c>
    </row>
    <row r="50" spans="2:6">
      <c r="B50" s="78" t="s">
        <v>121</v>
      </c>
      <c r="C50" s="79" t="s">
        <v>122</v>
      </c>
      <c r="D50" s="82">
        <v>265</v>
      </c>
      <c r="E50" s="82">
        <v>132312</v>
      </c>
      <c r="F50" s="81">
        <f t="shared" si="0"/>
        <v>132.31200000000001</v>
      </c>
    </row>
    <row r="51" spans="2:6">
      <c r="B51" s="78" t="s">
        <v>123</v>
      </c>
      <c r="C51" s="79" t="s">
        <v>124</v>
      </c>
      <c r="D51" s="82">
        <v>263</v>
      </c>
      <c r="E51" s="82">
        <v>27703</v>
      </c>
      <c r="F51" s="81">
        <f t="shared" si="0"/>
        <v>27.702999999999999</v>
      </c>
    </row>
    <row r="52" spans="2:6">
      <c r="B52" s="78" t="s">
        <v>125</v>
      </c>
      <c r="C52" s="79" t="s">
        <v>126</v>
      </c>
      <c r="D52" s="82">
        <v>258</v>
      </c>
      <c r="E52" s="82">
        <v>177201</v>
      </c>
      <c r="F52" s="81">
        <f t="shared" si="0"/>
        <v>177.20099999999999</v>
      </c>
    </row>
    <row r="53" spans="2:6">
      <c r="B53" s="78" t="s">
        <v>127</v>
      </c>
      <c r="C53" s="79" t="s">
        <v>128</v>
      </c>
      <c r="D53" s="82">
        <v>256</v>
      </c>
      <c r="E53" s="82">
        <v>27347</v>
      </c>
      <c r="F53" s="81">
        <f t="shared" si="0"/>
        <v>27.347000000000001</v>
      </c>
    </row>
    <row r="54" spans="2:6">
      <c r="B54" s="78" t="s">
        <v>129</v>
      </c>
      <c r="C54" s="79" t="s">
        <v>130</v>
      </c>
      <c r="D54" s="82">
        <v>218</v>
      </c>
      <c r="E54" s="82">
        <v>29120</v>
      </c>
      <c r="F54" s="81">
        <f t="shared" si="0"/>
        <v>29.12</v>
      </c>
    </row>
    <row r="55" spans="2:6">
      <c r="B55" s="78" t="s">
        <v>131</v>
      </c>
      <c r="C55" s="79" t="s">
        <v>132</v>
      </c>
      <c r="D55" s="82">
        <v>196</v>
      </c>
      <c r="E55" s="82">
        <v>33643</v>
      </c>
      <c r="F55" s="81">
        <f t="shared" si="0"/>
        <v>33.643000000000001</v>
      </c>
    </row>
    <row r="56" spans="2:6">
      <c r="B56" s="78" t="s">
        <v>133</v>
      </c>
      <c r="C56" s="79" t="s">
        <v>134</v>
      </c>
      <c r="D56" s="82">
        <v>194</v>
      </c>
      <c r="E56" s="82">
        <v>107592</v>
      </c>
      <c r="F56" s="81">
        <f t="shared" si="0"/>
        <v>107.592</v>
      </c>
    </row>
    <row r="57" spans="2:6">
      <c r="B57" s="78" t="s">
        <v>135</v>
      </c>
      <c r="C57" s="79" t="s">
        <v>136</v>
      </c>
      <c r="D57" s="82">
        <v>169</v>
      </c>
      <c r="E57" s="82">
        <v>51736</v>
      </c>
      <c r="F57" s="81">
        <f t="shared" si="0"/>
        <v>51.735999999999997</v>
      </c>
    </row>
    <row r="58" spans="2:6">
      <c r="B58" s="78" t="s">
        <v>137</v>
      </c>
      <c r="C58" s="79" t="s">
        <v>138</v>
      </c>
      <c r="D58" s="82">
        <v>154</v>
      </c>
      <c r="E58" s="82">
        <v>66897</v>
      </c>
      <c r="F58" s="81">
        <f t="shared" si="0"/>
        <v>66.897000000000006</v>
      </c>
    </row>
    <row r="59" spans="2:6">
      <c r="B59" s="78" t="s">
        <v>139</v>
      </c>
      <c r="C59" s="79" t="s">
        <v>140</v>
      </c>
      <c r="D59" s="82">
        <v>145</v>
      </c>
      <c r="E59" s="82">
        <v>24671</v>
      </c>
      <c r="F59" s="81">
        <f t="shared" si="0"/>
        <v>24.670999999999999</v>
      </c>
    </row>
    <row r="60" spans="2:6">
      <c r="B60" s="78" t="s">
        <v>141</v>
      </c>
      <c r="C60" s="79" t="s">
        <v>142</v>
      </c>
      <c r="D60" s="82">
        <v>129</v>
      </c>
      <c r="E60" s="82">
        <v>13641</v>
      </c>
      <c r="F60" s="81">
        <f t="shared" si="0"/>
        <v>13.641</v>
      </c>
    </row>
    <row r="61" spans="2:6">
      <c r="B61" s="78" t="s">
        <v>143</v>
      </c>
      <c r="C61" s="79" t="s">
        <v>144</v>
      </c>
      <c r="D61" s="82">
        <v>124</v>
      </c>
      <c r="E61" s="82">
        <v>24475</v>
      </c>
      <c r="F61" s="81">
        <f t="shared" si="0"/>
        <v>24.475000000000001</v>
      </c>
    </row>
    <row r="62" spans="2:6">
      <c r="B62" s="78" t="s">
        <v>145</v>
      </c>
      <c r="C62" s="79" t="s">
        <v>146</v>
      </c>
      <c r="D62" s="82">
        <v>115</v>
      </c>
      <c r="E62" s="82">
        <v>21488</v>
      </c>
      <c r="F62" s="81">
        <f t="shared" si="0"/>
        <v>21.488</v>
      </c>
    </row>
    <row r="63" spans="2:6">
      <c r="B63" s="78" t="s">
        <v>147</v>
      </c>
      <c r="C63" s="79" t="s">
        <v>148</v>
      </c>
      <c r="D63" s="82">
        <v>112</v>
      </c>
      <c r="E63" s="82">
        <v>11362</v>
      </c>
      <c r="F63" s="81">
        <f t="shared" si="0"/>
        <v>11.362</v>
      </c>
    </row>
    <row r="64" spans="2:6" ht="27">
      <c r="B64" s="78" t="s">
        <v>149</v>
      </c>
      <c r="C64" s="79" t="s">
        <v>150</v>
      </c>
      <c r="D64" s="82">
        <v>110</v>
      </c>
      <c r="E64" s="82">
        <v>20471</v>
      </c>
      <c r="F64" s="81">
        <f t="shared" si="0"/>
        <v>20.471</v>
      </c>
    </row>
    <row r="65" spans="2:6">
      <c r="B65" s="78" t="s">
        <v>151</v>
      </c>
      <c r="C65" s="79" t="s">
        <v>152</v>
      </c>
      <c r="D65" s="82">
        <v>109</v>
      </c>
      <c r="E65" s="82">
        <v>34238</v>
      </c>
      <c r="F65" s="81">
        <f t="shared" si="0"/>
        <v>34.238</v>
      </c>
    </row>
    <row r="66" spans="2:6">
      <c r="B66" s="78" t="s">
        <v>153</v>
      </c>
      <c r="C66" s="79" t="s">
        <v>154</v>
      </c>
      <c r="D66" s="82">
        <v>89</v>
      </c>
      <c r="E66" s="82">
        <v>12437</v>
      </c>
      <c r="F66" s="81">
        <f t="shared" si="0"/>
        <v>12.436999999999999</v>
      </c>
    </row>
    <row r="67" spans="2:6">
      <c r="B67" s="78" t="s">
        <v>155</v>
      </c>
      <c r="C67" s="79" t="s">
        <v>156</v>
      </c>
      <c r="D67" s="82">
        <v>86</v>
      </c>
      <c r="E67" s="82">
        <v>7925</v>
      </c>
      <c r="F67" s="81">
        <f t="shared" si="0"/>
        <v>7.9249999999999998</v>
      </c>
    </row>
    <row r="68" spans="2:6" ht="27">
      <c r="B68" s="78" t="s">
        <v>157</v>
      </c>
      <c r="C68" s="79" t="s">
        <v>158</v>
      </c>
      <c r="D68" s="82">
        <v>85</v>
      </c>
      <c r="E68" s="82">
        <v>8560</v>
      </c>
      <c r="F68" s="81">
        <f t="shared" si="0"/>
        <v>8.56</v>
      </c>
    </row>
    <row r="69" spans="2:6" ht="27">
      <c r="B69" s="78" t="s">
        <v>159</v>
      </c>
      <c r="C69" s="79" t="s">
        <v>160</v>
      </c>
      <c r="D69" s="82">
        <v>83</v>
      </c>
      <c r="E69" s="82">
        <v>10429</v>
      </c>
      <c r="F69" s="81">
        <f t="shared" si="0"/>
        <v>10.429</v>
      </c>
    </row>
    <row r="70" spans="2:6">
      <c r="B70" s="78" t="s">
        <v>161</v>
      </c>
      <c r="C70" s="79" t="s">
        <v>162</v>
      </c>
      <c r="D70" s="82">
        <v>79</v>
      </c>
      <c r="E70" s="82">
        <v>11912</v>
      </c>
      <c r="F70" s="81">
        <f t="shared" si="0"/>
        <v>11.912000000000001</v>
      </c>
    </row>
    <row r="71" spans="2:6">
      <c r="B71" s="78" t="s">
        <v>163</v>
      </c>
      <c r="C71" s="79" t="s">
        <v>164</v>
      </c>
      <c r="D71" s="82">
        <v>72</v>
      </c>
      <c r="E71" s="82">
        <v>12436</v>
      </c>
      <c r="F71" s="81">
        <f t="shared" si="0"/>
        <v>12.436</v>
      </c>
    </row>
    <row r="72" spans="2:6">
      <c r="B72" s="78" t="s">
        <v>165</v>
      </c>
      <c r="C72" s="79" t="s">
        <v>166</v>
      </c>
      <c r="D72" s="82">
        <v>69</v>
      </c>
      <c r="E72" s="82">
        <v>10717</v>
      </c>
      <c r="F72" s="81">
        <f t="shared" ref="F72:F103" si="1">E72/1000</f>
        <v>10.717000000000001</v>
      </c>
    </row>
    <row r="73" spans="2:6">
      <c r="B73" s="78" t="s">
        <v>167</v>
      </c>
      <c r="C73" s="79" t="s">
        <v>168</v>
      </c>
      <c r="D73" s="82">
        <v>55</v>
      </c>
      <c r="E73" s="82">
        <v>10735</v>
      </c>
      <c r="F73" s="81">
        <f t="shared" si="1"/>
        <v>10.734999999999999</v>
      </c>
    </row>
    <row r="74" spans="2:6">
      <c r="B74" s="78" t="s">
        <v>169</v>
      </c>
      <c r="C74" s="79" t="s">
        <v>170</v>
      </c>
      <c r="D74" s="82">
        <v>54</v>
      </c>
      <c r="E74" s="82">
        <v>12240</v>
      </c>
      <c r="F74" s="81">
        <f t="shared" si="1"/>
        <v>12.24</v>
      </c>
    </row>
    <row r="75" spans="2:6">
      <c r="B75" s="78" t="s">
        <v>171</v>
      </c>
      <c r="C75" s="79" t="s">
        <v>172</v>
      </c>
      <c r="D75" s="82">
        <v>52</v>
      </c>
      <c r="E75" s="82">
        <v>59552</v>
      </c>
      <c r="F75" s="81">
        <f t="shared" si="1"/>
        <v>59.552</v>
      </c>
    </row>
    <row r="76" spans="2:6">
      <c r="B76" s="78" t="s">
        <v>173</v>
      </c>
      <c r="C76" s="79" t="s">
        <v>174</v>
      </c>
      <c r="D76" s="82">
        <v>52</v>
      </c>
      <c r="E76" s="82">
        <v>3602</v>
      </c>
      <c r="F76" s="81">
        <f t="shared" si="1"/>
        <v>3.6019999999999999</v>
      </c>
    </row>
    <row r="77" spans="2:6">
      <c r="B77" s="78" t="s">
        <v>175</v>
      </c>
      <c r="C77" s="79" t="s">
        <v>176</v>
      </c>
      <c r="D77" s="82">
        <v>50</v>
      </c>
      <c r="E77" s="82">
        <v>6107</v>
      </c>
      <c r="F77" s="81">
        <f t="shared" si="1"/>
        <v>6.1070000000000002</v>
      </c>
    </row>
    <row r="78" spans="2:6">
      <c r="B78" s="78" t="s">
        <v>177</v>
      </c>
      <c r="C78" s="79" t="s">
        <v>178</v>
      </c>
      <c r="D78" s="82">
        <v>39</v>
      </c>
      <c r="E78" s="82">
        <v>2981</v>
      </c>
      <c r="F78" s="81">
        <f t="shared" si="1"/>
        <v>2.9809999999999999</v>
      </c>
    </row>
    <row r="79" spans="2:6">
      <c r="B79" s="78" t="s">
        <v>179</v>
      </c>
      <c r="C79" s="79" t="s">
        <v>180</v>
      </c>
      <c r="D79" s="82">
        <v>38</v>
      </c>
      <c r="E79" s="82">
        <v>5130</v>
      </c>
      <c r="F79" s="81">
        <f t="shared" si="1"/>
        <v>5.13</v>
      </c>
    </row>
    <row r="80" spans="2:6">
      <c r="B80" s="78" t="s">
        <v>181</v>
      </c>
      <c r="C80" s="79" t="s">
        <v>182</v>
      </c>
      <c r="D80" s="82">
        <v>27</v>
      </c>
      <c r="E80" s="82">
        <v>11951</v>
      </c>
      <c r="F80" s="81">
        <f t="shared" si="1"/>
        <v>11.951000000000001</v>
      </c>
    </row>
    <row r="81" spans="2:6">
      <c r="B81" s="78" t="s">
        <v>183</v>
      </c>
      <c r="C81" s="79" t="s">
        <v>184</v>
      </c>
      <c r="D81" s="82">
        <v>24</v>
      </c>
      <c r="E81" s="82">
        <v>11751</v>
      </c>
      <c r="F81" s="81">
        <f t="shared" si="1"/>
        <v>11.750999999999999</v>
      </c>
    </row>
    <row r="82" spans="2:6" ht="27">
      <c r="B82" s="78" t="s">
        <v>185</v>
      </c>
      <c r="C82" s="79" t="s">
        <v>186</v>
      </c>
      <c r="D82" s="82">
        <v>23</v>
      </c>
      <c r="E82" s="82">
        <v>1686</v>
      </c>
      <c r="F82" s="81">
        <f t="shared" si="1"/>
        <v>1.6859999999999999</v>
      </c>
    </row>
    <row r="83" spans="2:6">
      <c r="B83" s="78" t="s">
        <v>187</v>
      </c>
      <c r="C83" s="79" t="s">
        <v>188</v>
      </c>
      <c r="D83" s="82">
        <v>21</v>
      </c>
      <c r="E83" s="82">
        <v>7888</v>
      </c>
      <c r="F83" s="81">
        <f t="shared" si="1"/>
        <v>7.8879999999999999</v>
      </c>
    </row>
    <row r="84" spans="2:6">
      <c r="B84" s="78" t="s">
        <v>189</v>
      </c>
      <c r="C84" s="79" t="s">
        <v>190</v>
      </c>
      <c r="D84" s="82">
        <v>21</v>
      </c>
      <c r="E84" s="82">
        <v>10097</v>
      </c>
      <c r="F84" s="81">
        <f t="shared" si="1"/>
        <v>10.097</v>
      </c>
    </row>
    <row r="85" spans="2:6">
      <c r="B85" s="78" t="s">
        <v>191</v>
      </c>
      <c r="C85" s="79" t="s">
        <v>192</v>
      </c>
      <c r="D85" s="82">
        <v>19</v>
      </c>
      <c r="E85" s="82">
        <v>3257</v>
      </c>
      <c r="F85" s="81">
        <f t="shared" si="1"/>
        <v>3.2570000000000001</v>
      </c>
    </row>
    <row r="86" spans="2:6" ht="27">
      <c r="B86" s="78" t="s">
        <v>193</v>
      </c>
      <c r="C86" s="79" t="s">
        <v>194</v>
      </c>
      <c r="D86" s="82">
        <v>19</v>
      </c>
      <c r="E86" s="82">
        <v>1356</v>
      </c>
      <c r="F86" s="81">
        <f t="shared" si="1"/>
        <v>1.3560000000000001</v>
      </c>
    </row>
    <row r="87" spans="2:6">
      <c r="B87" s="78" t="s">
        <v>195</v>
      </c>
      <c r="C87" s="79" t="s">
        <v>196</v>
      </c>
      <c r="D87" s="82">
        <v>18</v>
      </c>
      <c r="E87" s="82">
        <v>5737</v>
      </c>
      <c r="F87" s="81">
        <f t="shared" si="1"/>
        <v>5.7370000000000001</v>
      </c>
    </row>
    <row r="88" spans="2:6">
      <c r="B88" s="78" t="s">
        <v>197</v>
      </c>
      <c r="C88" s="79" t="s">
        <v>198</v>
      </c>
      <c r="D88" s="82">
        <v>18</v>
      </c>
      <c r="E88" s="82">
        <v>4934</v>
      </c>
      <c r="F88" s="81">
        <f t="shared" si="1"/>
        <v>4.9340000000000002</v>
      </c>
    </row>
    <row r="89" spans="2:6">
      <c r="B89" s="78" t="s">
        <v>199</v>
      </c>
      <c r="C89" s="79" t="s">
        <v>200</v>
      </c>
      <c r="D89" s="82">
        <v>15</v>
      </c>
      <c r="E89" s="82">
        <v>4391</v>
      </c>
      <c r="F89" s="81">
        <f t="shared" si="1"/>
        <v>4.391</v>
      </c>
    </row>
    <row r="90" spans="2:6" ht="27">
      <c r="B90" s="78" t="s">
        <v>201</v>
      </c>
      <c r="C90" s="79" t="s">
        <v>202</v>
      </c>
      <c r="D90" s="82">
        <v>15</v>
      </c>
      <c r="E90" s="82">
        <v>2909</v>
      </c>
      <c r="F90" s="81">
        <f t="shared" si="1"/>
        <v>2.9089999999999998</v>
      </c>
    </row>
    <row r="91" spans="2:6">
      <c r="B91" s="78" t="s">
        <v>203</v>
      </c>
      <c r="C91" s="79" t="s">
        <v>204</v>
      </c>
      <c r="D91" s="82">
        <v>15</v>
      </c>
      <c r="E91" s="82">
        <v>880</v>
      </c>
      <c r="F91" s="81">
        <f t="shared" si="1"/>
        <v>0.88</v>
      </c>
    </row>
    <row r="92" spans="2:6">
      <c r="B92" s="78" t="s">
        <v>205</v>
      </c>
      <c r="C92" s="79" t="s">
        <v>206</v>
      </c>
      <c r="D92" s="82">
        <v>14</v>
      </c>
      <c r="E92" s="82">
        <v>29141</v>
      </c>
      <c r="F92" s="81">
        <f t="shared" si="1"/>
        <v>29.140999999999998</v>
      </c>
    </row>
    <row r="93" spans="2:6">
      <c r="B93" s="78" t="s">
        <v>207</v>
      </c>
      <c r="C93" s="79" t="s">
        <v>208</v>
      </c>
      <c r="D93" s="82">
        <v>14</v>
      </c>
      <c r="E93" s="82">
        <v>1794</v>
      </c>
      <c r="F93" s="81">
        <f t="shared" si="1"/>
        <v>1.794</v>
      </c>
    </row>
    <row r="94" spans="2:6">
      <c r="B94" s="78" t="s">
        <v>209</v>
      </c>
      <c r="C94" s="79" t="s">
        <v>210</v>
      </c>
      <c r="D94" s="82">
        <v>14</v>
      </c>
      <c r="E94" s="82">
        <v>11818</v>
      </c>
      <c r="F94" s="81">
        <f t="shared" si="1"/>
        <v>11.818</v>
      </c>
    </row>
    <row r="95" spans="2:6">
      <c r="B95" s="78" t="s">
        <v>211</v>
      </c>
      <c r="C95" s="79" t="s">
        <v>212</v>
      </c>
      <c r="D95" s="82">
        <v>14</v>
      </c>
      <c r="E95" s="82">
        <v>3798</v>
      </c>
      <c r="F95" s="81">
        <f t="shared" si="1"/>
        <v>3.798</v>
      </c>
    </row>
    <row r="96" spans="2:6">
      <c r="B96" s="78" t="s">
        <v>213</v>
      </c>
      <c r="C96" s="79" t="s">
        <v>214</v>
      </c>
      <c r="D96" s="82">
        <v>13</v>
      </c>
      <c r="E96" s="82">
        <v>6734</v>
      </c>
      <c r="F96" s="81">
        <f t="shared" si="1"/>
        <v>6.734</v>
      </c>
    </row>
    <row r="97" spans="2:6">
      <c r="B97" s="78" t="s">
        <v>215</v>
      </c>
      <c r="C97" s="79" t="s">
        <v>216</v>
      </c>
      <c r="D97" s="82">
        <v>11</v>
      </c>
      <c r="E97" s="82">
        <v>957</v>
      </c>
      <c r="F97" s="81">
        <f t="shared" si="1"/>
        <v>0.95699999999999996</v>
      </c>
    </row>
    <row r="98" spans="2:6" ht="27">
      <c r="B98" s="78" t="s">
        <v>217</v>
      </c>
      <c r="C98" s="79" t="s">
        <v>218</v>
      </c>
      <c r="D98" s="82">
        <v>11</v>
      </c>
      <c r="E98" s="82">
        <v>1770</v>
      </c>
      <c r="F98" s="81">
        <f t="shared" si="1"/>
        <v>1.77</v>
      </c>
    </row>
    <row r="99" spans="2:6">
      <c r="B99" s="78" t="s">
        <v>219</v>
      </c>
      <c r="C99" s="79" t="s">
        <v>220</v>
      </c>
      <c r="D99" s="82">
        <v>10</v>
      </c>
      <c r="E99" s="82">
        <v>2377</v>
      </c>
      <c r="F99" s="81">
        <f t="shared" si="1"/>
        <v>2.3769999999999998</v>
      </c>
    </row>
    <row r="100" spans="2:6">
      <c r="B100" s="78" t="s">
        <v>221</v>
      </c>
      <c r="C100" s="79" t="s">
        <v>222</v>
      </c>
      <c r="D100" s="82">
        <v>9</v>
      </c>
      <c r="E100" s="82">
        <v>90985</v>
      </c>
      <c r="F100" s="81">
        <f t="shared" si="1"/>
        <v>90.984999999999999</v>
      </c>
    </row>
    <row r="101" spans="2:6">
      <c r="B101" s="78" t="s">
        <v>223</v>
      </c>
      <c r="C101" s="79" t="s">
        <v>224</v>
      </c>
      <c r="D101" s="82">
        <v>8</v>
      </c>
      <c r="E101" s="82">
        <v>399</v>
      </c>
      <c r="F101" s="81">
        <f t="shared" si="1"/>
        <v>0.39900000000000002</v>
      </c>
    </row>
    <row r="102" spans="2:6">
      <c r="B102" s="78" t="s">
        <v>225</v>
      </c>
      <c r="C102" s="79" t="s">
        <v>226</v>
      </c>
      <c r="D102" s="82">
        <v>7</v>
      </c>
      <c r="E102" s="82">
        <v>770</v>
      </c>
      <c r="F102" s="81">
        <f t="shared" si="1"/>
        <v>0.77</v>
      </c>
    </row>
    <row r="103" spans="2:6">
      <c r="B103" s="78" t="s">
        <v>227</v>
      </c>
      <c r="C103" s="79" t="s">
        <v>228</v>
      </c>
      <c r="D103" s="82">
        <v>7</v>
      </c>
      <c r="E103" s="82">
        <v>497</v>
      </c>
      <c r="F103" s="81">
        <f t="shared" si="1"/>
        <v>0.497</v>
      </c>
    </row>
    <row r="104" spans="2:6">
      <c r="B104" s="78" t="s">
        <v>229</v>
      </c>
      <c r="C104" s="79" t="s">
        <v>230</v>
      </c>
      <c r="D104" s="82">
        <v>6</v>
      </c>
      <c r="E104" s="82">
        <v>662</v>
      </c>
      <c r="F104" s="81">
        <f t="shared" ref="F104:F121" si="2">E104/1000</f>
        <v>0.66200000000000003</v>
      </c>
    </row>
    <row r="105" spans="2:6" ht="27">
      <c r="B105" s="78" t="s">
        <v>231</v>
      </c>
      <c r="C105" s="79" t="s">
        <v>232</v>
      </c>
      <c r="D105" s="82">
        <v>4</v>
      </c>
      <c r="E105" s="82">
        <v>30509</v>
      </c>
      <c r="F105" s="81">
        <f t="shared" si="2"/>
        <v>30.509</v>
      </c>
    </row>
    <row r="106" spans="2:6">
      <c r="B106" s="78" t="s">
        <v>233</v>
      </c>
      <c r="C106" s="79" t="s">
        <v>234</v>
      </c>
      <c r="D106" s="82">
        <v>4</v>
      </c>
      <c r="E106" s="82">
        <v>310</v>
      </c>
      <c r="F106" s="81">
        <f t="shared" si="2"/>
        <v>0.31</v>
      </c>
    </row>
    <row r="107" spans="2:6">
      <c r="B107" s="78" t="s">
        <v>235</v>
      </c>
      <c r="C107" s="79" t="s">
        <v>236</v>
      </c>
      <c r="D107" s="82">
        <v>4</v>
      </c>
      <c r="E107" s="82">
        <v>126</v>
      </c>
      <c r="F107" s="81">
        <f t="shared" si="2"/>
        <v>0.126</v>
      </c>
    </row>
    <row r="108" spans="2:6">
      <c r="B108" s="78" t="s">
        <v>237</v>
      </c>
      <c r="C108" s="79" t="s">
        <v>238</v>
      </c>
      <c r="D108" s="82">
        <v>4</v>
      </c>
      <c r="E108" s="82">
        <v>252</v>
      </c>
      <c r="F108" s="81">
        <f t="shared" si="2"/>
        <v>0.252</v>
      </c>
    </row>
    <row r="109" spans="2:6">
      <c r="B109" s="78" t="s">
        <v>239</v>
      </c>
      <c r="C109" s="79" t="s">
        <v>240</v>
      </c>
      <c r="D109" s="82">
        <v>4</v>
      </c>
      <c r="E109" s="82">
        <v>319</v>
      </c>
      <c r="F109" s="81">
        <f t="shared" si="2"/>
        <v>0.31900000000000001</v>
      </c>
    </row>
    <row r="110" spans="2:6">
      <c r="B110" s="78" t="s">
        <v>241</v>
      </c>
      <c r="C110" s="79" t="s">
        <v>242</v>
      </c>
      <c r="D110" s="82">
        <v>3</v>
      </c>
      <c r="E110" s="82">
        <v>339</v>
      </c>
      <c r="F110" s="81">
        <f t="shared" si="2"/>
        <v>0.33900000000000002</v>
      </c>
    </row>
    <row r="111" spans="2:6">
      <c r="B111" s="78" t="s">
        <v>243</v>
      </c>
      <c r="C111" s="79" t="s">
        <v>244</v>
      </c>
      <c r="D111" s="82">
        <v>3</v>
      </c>
      <c r="E111" s="82">
        <v>449</v>
      </c>
      <c r="F111" s="81">
        <f t="shared" si="2"/>
        <v>0.44900000000000001</v>
      </c>
    </row>
    <row r="112" spans="2:6">
      <c r="B112" s="78" t="s">
        <v>245</v>
      </c>
      <c r="C112" s="79" t="s">
        <v>246</v>
      </c>
      <c r="D112" s="82">
        <v>3</v>
      </c>
      <c r="E112" s="82">
        <v>1992</v>
      </c>
      <c r="F112" s="81">
        <f t="shared" si="2"/>
        <v>1.992</v>
      </c>
    </row>
    <row r="113" spans="2:6">
      <c r="B113" s="78" t="s">
        <v>247</v>
      </c>
      <c r="C113" s="79" t="s">
        <v>248</v>
      </c>
      <c r="D113" s="82">
        <v>3</v>
      </c>
      <c r="E113" s="82">
        <v>240</v>
      </c>
      <c r="F113" s="81">
        <f t="shared" si="2"/>
        <v>0.24</v>
      </c>
    </row>
    <row r="114" spans="2:6">
      <c r="B114" s="78" t="s">
        <v>249</v>
      </c>
      <c r="C114" s="79" t="s">
        <v>250</v>
      </c>
      <c r="D114" s="82">
        <v>3</v>
      </c>
      <c r="E114" s="82">
        <v>164</v>
      </c>
      <c r="F114" s="81">
        <f t="shared" si="2"/>
        <v>0.16400000000000001</v>
      </c>
    </row>
    <row r="115" spans="2:6">
      <c r="B115" s="78" t="s">
        <v>251</v>
      </c>
      <c r="C115" s="79" t="s">
        <v>252</v>
      </c>
      <c r="D115" s="82">
        <v>2</v>
      </c>
      <c r="E115" s="82">
        <v>111</v>
      </c>
      <c r="F115" s="81">
        <f t="shared" si="2"/>
        <v>0.111</v>
      </c>
    </row>
    <row r="116" spans="2:6">
      <c r="B116" s="78" t="s">
        <v>253</v>
      </c>
      <c r="C116" s="79" t="s">
        <v>254</v>
      </c>
      <c r="D116" s="82">
        <v>2</v>
      </c>
      <c r="E116" s="82">
        <v>158</v>
      </c>
      <c r="F116" s="81">
        <f t="shared" si="2"/>
        <v>0.158</v>
      </c>
    </row>
    <row r="117" spans="2:6">
      <c r="B117" s="78" t="s">
        <v>255</v>
      </c>
      <c r="C117" s="79" t="s">
        <v>256</v>
      </c>
      <c r="D117" s="82">
        <v>1</v>
      </c>
      <c r="E117" s="82">
        <v>60</v>
      </c>
      <c r="F117" s="81">
        <f t="shared" si="2"/>
        <v>0.06</v>
      </c>
    </row>
    <row r="118" spans="2:6">
      <c r="B118" s="78" t="s">
        <v>257</v>
      </c>
      <c r="C118" s="79" t="s">
        <v>258</v>
      </c>
      <c r="D118" s="82">
        <v>1</v>
      </c>
      <c r="E118" s="82">
        <v>600</v>
      </c>
      <c r="F118" s="81">
        <f t="shared" si="2"/>
        <v>0.6</v>
      </c>
    </row>
    <row r="119" spans="2:6">
      <c r="B119" s="78" t="s">
        <v>259</v>
      </c>
      <c r="C119" s="79" t="s">
        <v>260</v>
      </c>
      <c r="D119" s="82">
        <v>1</v>
      </c>
      <c r="E119" s="82">
        <v>70</v>
      </c>
      <c r="F119" s="81">
        <f t="shared" si="2"/>
        <v>7.0000000000000007E-2</v>
      </c>
    </row>
    <row r="120" spans="2:6">
      <c r="B120" s="78" t="s">
        <v>261</v>
      </c>
      <c r="C120" s="79" t="s">
        <v>262</v>
      </c>
      <c r="D120" s="82">
        <v>1</v>
      </c>
      <c r="E120" s="82">
        <v>149</v>
      </c>
      <c r="F120" s="81">
        <f t="shared" si="2"/>
        <v>0.14899999999999999</v>
      </c>
    </row>
    <row r="121" spans="2:6">
      <c r="B121" s="78" t="s">
        <v>263</v>
      </c>
      <c r="C121" s="79" t="s">
        <v>264</v>
      </c>
      <c r="D121" s="82">
        <v>1</v>
      </c>
      <c r="E121" s="82">
        <v>60</v>
      </c>
      <c r="F121" s="81">
        <f t="shared" si="2"/>
        <v>0.06</v>
      </c>
    </row>
  </sheetData>
  <hyperlinks>
    <hyperlink ref="B37" r:id="rId1" display="https://www.ons.gov.uk/methodology/classificationsandstandards/ukstandardindustrialclassificationofeconomicactivities/uksic2007" xr:uid="{6C60EE68-3206-4392-A633-0C3FE9267A03}"/>
  </hyperlinks>
  <pageMargins left="0.7" right="0.7" top="0.75" bottom="0.75" header="0.3" footer="0.3"/>
  <pageSetup paperSize="9" orientation="portrait" r:id="rId2"/>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8123-55EB-4CA9-A689-5648C2603DC1}">
  <sheetPr>
    <pageSetUpPr autoPageBreaks="0"/>
  </sheetPr>
  <dimension ref="A5:J39"/>
  <sheetViews>
    <sheetView showGridLines="0" zoomScaleNormal="100" workbookViewId="0">
      <selection activeCell="H27" sqref="H27:J27"/>
    </sheetView>
  </sheetViews>
  <sheetFormatPr defaultColWidth="8.7265625" defaultRowHeight="13.5"/>
  <cols>
    <col min="1" max="1" width="2.453125" style="11" customWidth="1"/>
    <col min="2" max="2" width="14.81640625" style="11" customWidth="1"/>
    <col min="3" max="3" width="15.81640625" style="11" customWidth="1"/>
    <col min="4" max="4" width="16.1796875" style="11" customWidth="1"/>
    <col min="5" max="7" width="8.7265625" style="11"/>
    <col min="8" max="8" width="18.26953125" style="11" customWidth="1"/>
    <col min="9" max="10" width="16.81640625" style="11" customWidth="1"/>
    <col min="11" max="16384" width="8.7265625" style="11"/>
  </cols>
  <sheetData>
    <row r="5" spans="2:10" ht="17.5">
      <c r="B5" s="126" t="s">
        <v>325</v>
      </c>
    </row>
    <row r="7" spans="2:10" ht="44.5" customHeight="1">
      <c r="B7" s="189" t="s">
        <v>85</v>
      </c>
      <c r="C7" s="189"/>
      <c r="D7" s="189"/>
      <c r="E7" s="189"/>
      <c r="H7" s="139" t="s">
        <v>86</v>
      </c>
    </row>
    <row r="9" spans="2:10">
      <c r="J9" s="2"/>
    </row>
    <row r="11" spans="2:10" ht="14">
      <c r="C11" s="49"/>
      <c r="J11" s="49"/>
    </row>
    <row r="20" spans="1:10" ht="14">
      <c r="B20" s="10"/>
      <c r="I20" s="49"/>
    </row>
    <row r="26" spans="1:10" ht="14" thickBot="1"/>
    <row r="27" spans="1:10" ht="27.5" thickTop="1">
      <c r="A27" s="2"/>
      <c r="B27" s="158" t="s">
        <v>78</v>
      </c>
      <c r="C27" s="159" t="s">
        <v>300</v>
      </c>
      <c r="D27" s="160" t="s">
        <v>301</v>
      </c>
      <c r="F27" s="49"/>
      <c r="H27" s="158" t="s">
        <v>78</v>
      </c>
      <c r="I27" s="159" t="s">
        <v>40</v>
      </c>
      <c r="J27" s="159" t="s">
        <v>302</v>
      </c>
    </row>
    <row r="28" spans="1:10" ht="14">
      <c r="B28" s="61" t="s">
        <v>37</v>
      </c>
      <c r="C28" s="121">
        <v>15001</v>
      </c>
      <c r="D28" s="119">
        <v>0.71706500956022945</v>
      </c>
      <c r="H28" s="61" t="s">
        <v>37</v>
      </c>
      <c r="I28" s="121">
        <v>3818492</v>
      </c>
      <c r="J28" s="117">
        <v>0.71923879757562237</v>
      </c>
    </row>
    <row r="29" spans="1:10" ht="14">
      <c r="B29" s="61" t="s">
        <v>38</v>
      </c>
      <c r="C29" s="121">
        <v>3969</v>
      </c>
      <c r="D29" s="119">
        <v>0.1897227533460803</v>
      </c>
      <c r="H29" s="61" t="s">
        <v>38</v>
      </c>
      <c r="I29" s="121">
        <v>1063246</v>
      </c>
      <c r="J29" s="117">
        <v>0.20026957620104749</v>
      </c>
    </row>
    <row r="30" spans="1:10" ht="14">
      <c r="B30" s="61" t="s">
        <v>39</v>
      </c>
      <c r="C30" s="121">
        <v>1950</v>
      </c>
      <c r="D30" s="119">
        <v>9.3212237093690253E-2</v>
      </c>
      <c r="H30" s="61" t="s">
        <v>39</v>
      </c>
      <c r="I30" s="121">
        <v>427336</v>
      </c>
      <c r="J30" s="117">
        <v>8.0491626223330101E-2</v>
      </c>
    </row>
    <row r="31" spans="1:10" ht="14">
      <c r="B31" s="62" t="s">
        <v>0</v>
      </c>
      <c r="C31" s="123">
        <f>SUM(C28:C30)</f>
        <v>20920</v>
      </c>
      <c r="D31" s="120">
        <v>1</v>
      </c>
      <c r="H31" s="63" t="s">
        <v>0</v>
      </c>
      <c r="I31" s="122">
        <f>SUM(I28:I30)</f>
        <v>5309074</v>
      </c>
      <c r="J31" s="118">
        <v>1</v>
      </c>
    </row>
    <row r="39" spans="1:1">
      <c r="A39" s="2"/>
    </row>
  </sheetData>
  <mergeCells count="1">
    <mergeCell ref="B7:E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pplicable_x0020_Start_x0020_Date xmlns="631298fc-6a88-4548-b7d9-3b164918c4a3" xsi:nil="true"/>
    <Publication_x0020_Date_x003a_ xmlns="631298fc-6a88-4548-b7d9-3b164918c4a3">2021-07-27T10:42:08+00:00</Publication_x0020_Date_x003a_>
    <Organisation xmlns="631298fc-6a88-4548-b7d9-3b164918c4a3">Choose an Organisation</Organisation>
    <Ref_x0020_No xmlns="631298fc-6a88-4548-b7d9-3b164918c4a3" xsi:nil="true"/>
    <Meeting_x0020_Date xmlns="631298fc-6a88-4548-b7d9-3b164918c4a3" xsi:nil="true"/>
    <Descriptor xmlns="631298fc-6a88-4548-b7d9-3b164918c4a3" xsi:nil="true"/>
    <_x003a__x003a_ xmlns="631298fc-6a88-4548-b7d9-3b164918c4a3">-Main Document</_x003a__x003a_>
    <Classification xmlns="631298fc-6a88-4548-b7d9-3b164918c4a3">Unclassified</Classification>
    <_x003a_ xmlns="631298fc-6a88-4548-b7d9-3b164918c4a3" xsi:nil="true"/>
    <Applicable_x0020_Duration xmlns="631298fc-6a88-4548-b7d9-3b164918c4a3">-</Applicable_x0020_Duration>
    <_Status xmlns="http://schemas.microsoft.com/sharepoint/v3/fields">Draft</_Status>
  </documentManagement>
</p:properties>
</file>

<file path=customXml/item2.xml><?xml version="1.0" encoding="utf-8"?>
<ct:contentTypeSchema xmlns:ct="http://schemas.microsoft.com/office/2006/metadata/contentType" xmlns:ma="http://schemas.microsoft.com/office/2006/metadata/properties/metaAttributes" ct:_="" ma:_="" ma:contentTypeName="External Document" ma:contentTypeID="0x010100728A6C48D06C0D459BAA78C74513A0FC0046C0D4EEC36D444DA12EED41FEC4B548" ma:contentTypeVersion="4" ma:contentTypeDescription="Documents not produced by Ofgem" ma:contentTypeScope="" ma:versionID="e09c03f820cd60e1a5b3993b2058731e">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1d4b38b87b12b62c801227e8a53f4a39"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3:_Status" minOccurs="0"/>
                <xsd:element ref="ns2:Ref_x0020_No" minOccurs="0"/>
                <xsd:element ref="ns2:Publication_x0020_Date_x003a_" minOccurs="0"/>
                <xsd:element ref="ns2:_x003a_" minOccurs="0"/>
                <xsd:element ref="ns2:_x003a__x003a_" minOccurs="0"/>
                <xsd:element ref="ns2:Applicable_x0020_Start_x0020_Date" minOccurs="0"/>
                <xsd:element ref="ns2:Applicable_x0020_Duration" minOccurs="0"/>
                <xsd:element ref="ns2:Meeting_x0020_Dat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Ref_x0020_No" ma:index="11" nillable="true" ma:displayName="Ref No" ma:internalName="Ref_x0020_No">
      <xsd:simpleType>
        <xsd:restriction base="dms:Text">
          <xsd:maxLength value="255"/>
        </xsd:restriction>
      </xsd:simpleType>
    </xsd:element>
    <xsd:element name="Publication_x0020_Date_x003a_" ma:index="12" nillable="true" ma:displayName="Publication Date:" ma:default="[today]" ma:description="The Publication Date" ma:format="DateOnly" ma:internalName="Publication_x0020_Date_x003A_">
      <xsd:simpleType>
        <xsd:restriction base="dms:DateTime"/>
      </xsd:simpleType>
    </xsd:element>
    <xsd:element name="_x003a_" ma:index="13"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4"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Applicable_x0020_Start_x0020_Date" ma:index="15"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16"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Meeting_x0020_Date" ma:index="17" nillable="true" ma:displayName="Meeting Date" ma:description="Enter the date as DD/MM/YYYY" ma:format="DateOnly" ma:internalName="Meeting_x0020_Date">
      <xsd:simpleType>
        <xsd:restriction base="dms:DateTime"/>
      </xsd:simpleType>
    </xsd:element>
    <xsd:element name="Classification" ma:index="18"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9"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0"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a9306fc-8436-45f0-b931-e34f519be3a3" ContentTypeId="0x010100728A6C48D06C0D459BAA78C74513A0FC"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70E3AC06-7E8D-46BC-9AD8-B9D04893E9D9}">
  <ds:schemaRefs>
    <ds:schemaRef ds:uri="http://purl.org/dc/elements/1.1/"/>
    <ds:schemaRef ds:uri="http://purl.org/dc/terms/"/>
    <ds:schemaRef ds:uri="http://schemas.microsoft.com/sharepoint/v3/fields"/>
    <ds:schemaRef ds:uri="631298fc-6a88-4548-b7d9-3b164918c4a3"/>
    <ds:schemaRef ds:uri="http://purl.org/dc/dcmitype/"/>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F63BE38E-F56D-48C7-8D6A-C0506018F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BEC4C6-7C68-4D83-8AC6-6CF0625F381B}">
  <ds:schemaRefs>
    <ds:schemaRef ds:uri="Microsoft.SharePoint.Taxonomy.ContentTypeSync"/>
  </ds:schemaRefs>
</ds:datastoreItem>
</file>

<file path=customXml/itemProps4.xml><?xml version="1.0" encoding="utf-8"?>
<ds:datastoreItem xmlns:ds="http://schemas.openxmlformats.org/officeDocument/2006/customXml" ds:itemID="{56D2ECC3-6E1B-45B1-A8D2-C07E4F7A0477}">
  <ds:schemaRefs>
    <ds:schemaRef ds:uri="http://schemas.microsoft.com/sharepoint/v3/contenttype/forms"/>
  </ds:schemaRefs>
</ds:datastoreItem>
</file>

<file path=customXml/itemProps5.xml><?xml version="1.0" encoding="utf-8"?>
<ds:datastoreItem xmlns:ds="http://schemas.openxmlformats.org/officeDocument/2006/customXml" ds:itemID="{B9C0A28C-0689-44D9-BE31-DDA1C9D4D02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Introduction</vt:lpstr>
      <vt:lpstr>Fig 1.1 Full apps accredited</vt:lpstr>
      <vt:lpstr>Fig 1.2 total applications</vt:lpstr>
      <vt:lpstr>Fig 1.3 approved capacity</vt:lpstr>
      <vt:lpstr>Fig 1.4, Tab 1.1 accred by tech</vt:lpstr>
      <vt:lpstr>Fig 1.5 Accred capacity by tech</vt:lpstr>
      <vt:lpstr>Fig 1.6 heat uses</vt:lpstr>
      <vt:lpstr>Fig 1.7 UK SIC of installations</vt:lpstr>
      <vt:lpstr>Fig 1.8 &amp; 1.9 Geo Distribution</vt:lpstr>
      <vt:lpstr>Fig 2.1 heat gen., payments</vt:lpstr>
      <vt:lpstr>Fig 2.2 gas injected, payments</vt:lpstr>
      <vt:lpstr>Table 2.1 payments by tech type</vt:lpstr>
      <vt:lpstr>Table 3.1 Audits</vt:lpstr>
      <vt:lpstr>Table 3.2 non-compliance reason</vt:lpstr>
      <vt:lpstr>Table 3.3 compliance cases</vt:lpstr>
      <vt:lpstr>Table 4.1 delivery performance</vt:lpstr>
      <vt:lpstr>Addendum - replaced systems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NDRHI Annual Report - accompanying data</dc:title>
  <dc:creator/>
  <cp:lastModifiedBy/>
  <dcterms:created xsi:type="dcterms:W3CDTF">2021-11-25T11:23:28Z</dcterms:created>
  <dcterms:modified xsi:type="dcterms:W3CDTF">2021-11-30T09:57:52Z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37491133-21c7-4ed3-90f3-dea2b0ae9814</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ClsUserRVM">
    <vt:lpwstr>[]</vt:lpwstr>
  </property>
  <property fmtid="{D5CDD505-2E9C-101B-9397-08002B2CF9AE}" pid="7" name="bjCentreHeaderLabel-first">
    <vt:lpwstr>&amp;"Verdana,Regular"&amp;10&amp;K000000Internal Only</vt:lpwstr>
  </property>
  <property fmtid="{D5CDD505-2E9C-101B-9397-08002B2CF9AE}" pid="8" name="bjCentreFooterLabel-first">
    <vt:lpwstr>&amp;"Verdana,Regular"&amp;10&amp;K000000Internal Only</vt:lpwstr>
  </property>
  <property fmtid="{D5CDD505-2E9C-101B-9397-08002B2CF9AE}" pid="9" name="bjCentreHeaderLabel-even">
    <vt:lpwstr>&amp;"Verdana,Regular"&amp;10&amp;K000000Internal Only</vt:lpwstr>
  </property>
  <property fmtid="{D5CDD505-2E9C-101B-9397-08002B2CF9AE}" pid="10" name="bjCentreFooterLabel-even">
    <vt:lpwstr>&amp;"Verdana,Regular"&amp;10&amp;K000000Internal Only</vt:lpwstr>
  </property>
  <property fmtid="{D5CDD505-2E9C-101B-9397-08002B2CF9AE}" pid="11" name="bjCentreHeaderLabel">
    <vt:lpwstr>&amp;"Verdana,Regular"&amp;10&amp;K000000Internal Only</vt:lpwstr>
  </property>
  <property fmtid="{D5CDD505-2E9C-101B-9397-08002B2CF9AE}" pid="12" name="bjCentreFooterLabel">
    <vt:lpwstr>&amp;"Verdana,Regular"&amp;10&amp;K000000Internal Only</vt:lpwstr>
  </property>
  <property fmtid="{D5CDD505-2E9C-101B-9397-08002B2CF9AE}" pid="13" name="BJSCc5a055b0-1bed-4579_x">
    <vt:lpwstr/>
  </property>
  <property fmtid="{D5CDD505-2E9C-101B-9397-08002B2CF9AE}" pid="14" name="BJSCSummaryMarking">
    <vt:lpwstr>OFFICIAL Internal Only</vt:lpwstr>
  </property>
  <property fmtid="{D5CDD505-2E9C-101B-9397-08002B2CF9AE}" pid="15" name="ContentTypeId">
    <vt:lpwstr>0x010100728A6C48D06C0D459BAA78C74513A0FC0046C0D4EEC36D444DA12EED41FEC4B548</vt:lpwstr>
  </property>
  <property fmtid="{D5CDD505-2E9C-101B-9397-08002B2CF9AE}" pid="16" name="BJSCInternalLabel">
    <vt:lpwstr>&lt;?xml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vt:lpwstr>
  </property>
  <property fmtid="{D5CDD505-2E9C-101B-9397-08002B2CF9AE}" pid="17" name="bjSaver">
    <vt:lpwstr>v0ALUGlD65QmWDUbmmLgy1/mR7uoiv/X</vt:lpwstr>
  </property>
  <property fmtid="{D5CDD505-2E9C-101B-9397-08002B2CF9AE}" pid="18" name="BJSCdd9eba61-d6b9-469b_x">
    <vt:lpwstr>Internal Only</vt:lpwstr>
  </property>
</Properties>
</file>